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100.11\data\3_ШКОЛЫ\800_ШКОЛА\Меню НОВ на 2024г\"/>
    </mc:Choice>
  </mc:AlternateContent>
  <bookViews>
    <workbookView xWindow="0" yWindow="0" windowWidth="15030" windowHeight="11775"/>
  </bookViews>
  <sheets>
    <sheet name="7-11 НОВ" sheetId="1" r:id="rId1"/>
  </sheets>
  <definedNames>
    <definedName name="_xlnm.Print_Area" localSheetId="0">'7-11 НОВ'!$A$1:$H$464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F26" i="1" s="1"/>
  <c r="G14" i="1"/>
  <c r="C22" i="1"/>
  <c r="D22" i="1"/>
  <c r="E22" i="1"/>
  <c r="E26" i="1" s="1"/>
  <c r="F22" i="1"/>
  <c r="G22" i="1"/>
  <c r="C25" i="1"/>
  <c r="D25" i="1"/>
  <c r="D26" i="1" s="1"/>
  <c r="E25" i="1"/>
  <c r="F25" i="1"/>
  <c r="G25" i="1"/>
  <c r="C36" i="1"/>
  <c r="D36" i="1"/>
  <c r="E36" i="1"/>
  <c r="F36" i="1"/>
  <c r="G36" i="1"/>
  <c r="C44" i="1"/>
  <c r="D44" i="1"/>
  <c r="E44" i="1"/>
  <c r="F44" i="1"/>
  <c r="F48" i="1" s="1"/>
  <c r="G44" i="1"/>
  <c r="C47" i="1"/>
  <c r="D47" i="1"/>
  <c r="E47" i="1"/>
  <c r="E48" i="1" s="1"/>
  <c r="F47" i="1"/>
  <c r="G47" i="1"/>
  <c r="C59" i="1"/>
  <c r="D59" i="1"/>
  <c r="E59" i="1"/>
  <c r="F59" i="1"/>
  <c r="G59" i="1"/>
  <c r="C67" i="1"/>
  <c r="D67" i="1"/>
  <c r="E67" i="1"/>
  <c r="F67" i="1"/>
  <c r="G67" i="1"/>
  <c r="G71" i="1" s="1"/>
  <c r="C70" i="1"/>
  <c r="D70" i="1"/>
  <c r="E70" i="1"/>
  <c r="F70" i="1"/>
  <c r="F71" i="1" s="1"/>
  <c r="G70" i="1"/>
  <c r="C82" i="1"/>
  <c r="D82" i="1"/>
  <c r="E82" i="1"/>
  <c r="F82" i="1"/>
  <c r="G82" i="1"/>
  <c r="C89" i="1"/>
  <c r="D89" i="1"/>
  <c r="E89" i="1"/>
  <c r="F89" i="1"/>
  <c r="G89" i="1"/>
  <c r="C92" i="1"/>
  <c r="D92" i="1"/>
  <c r="E92" i="1"/>
  <c r="F92" i="1"/>
  <c r="G92" i="1"/>
  <c r="C105" i="1"/>
  <c r="D105" i="1"/>
  <c r="E105" i="1"/>
  <c r="F105" i="1"/>
  <c r="G105" i="1"/>
  <c r="C112" i="1"/>
  <c r="D112" i="1"/>
  <c r="E112" i="1"/>
  <c r="F112" i="1"/>
  <c r="G112" i="1"/>
  <c r="C116" i="1"/>
  <c r="D116" i="1"/>
  <c r="E116" i="1"/>
  <c r="F116" i="1"/>
  <c r="G116" i="1"/>
  <c r="C130" i="1"/>
  <c r="D130" i="1"/>
  <c r="E130" i="1"/>
  <c r="F130" i="1"/>
  <c r="G130" i="1"/>
  <c r="C138" i="1"/>
  <c r="D138" i="1"/>
  <c r="E138" i="1"/>
  <c r="F138" i="1"/>
  <c r="G138" i="1"/>
  <c r="C141" i="1"/>
  <c r="D141" i="1"/>
  <c r="E141" i="1"/>
  <c r="E142" i="1" s="1"/>
  <c r="F141" i="1"/>
  <c r="G141" i="1"/>
  <c r="C153" i="1"/>
  <c r="D153" i="1"/>
  <c r="E153" i="1"/>
  <c r="F153" i="1"/>
  <c r="G153" i="1"/>
  <c r="C161" i="1"/>
  <c r="D161" i="1"/>
  <c r="E161" i="1"/>
  <c r="F161" i="1"/>
  <c r="F165" i="1" s="1"/>
  <c r="G161" i="1"/>
  <c r="C164" i="1"/>
  <c r="D164" i="1"/>
  <c r="E164" i="1"/>
  <c r="F164" i="1"/>
  <c r="G164" i="1"/>
  <c r="C177" i="1"/>
  <c r="D177" i="1"/>
  <c r="E177" i="1"/>
  <c r="F177" i="1"/>
  <c r="G177" i="1"/>
  <c r="G188" i="1" s="1"/>
  <c r="C184" i="1"/>
  <c r="D184" i="1"/>
  <c r="E184" i="1"/>
  <c r="F184" i="1"/>
  <c r="G184" i="1"/>
  <c r="C187" i="1"/>
  <c r="D187" i="1"/>
  <c r="E187" i="1"/>
  <c r="F187" i="1"/>
  <c r="G187" i="1"/>
  <c r="C199" i="1"/>
  <c r="D199" i="1"/>
  <c r="E199" i="1"/>
  <c r="F199" i="1"/>
  <c r="G199" i="1"/>
  <c r="C207" i="1"/>
  <c r="D207" i="1"/>
  <c r="E207" i="1"/>
  <c r="F207" i="1"/>
  <c r="G207" i="1"/>
  <c r="C210" i="1"/>
  <c r="D210" i="1"/>
  <c r="E210" i="1"/>
  <c r="F210" i="1"/>
  <c r="G210" i="1"/>
  <c r="D211" i="1"/>
  <c r="C222" i="1"/>
  <c r="D222" i="1"/>
  <c r="E222" i="1"/>
  <c r="F222" i="1"/>
  <c r="G222" i="1"/>
  <c r="C230" i="1"/>
  <c r="D230" i="1"/>
  <c r="E230" i="1"/>
  <c r="F230" i="1"/>
  <c r="G230" i="1"/>
  <c r="C233" i="1"/>
  <c r="D233" i="1"/>
  <c r="E233" i="1"/>
  <c r="F233" i="1"/>
  <c r="G233" i="1"/>
  <c r="C247" i="1"/>
  <c r="D247" i="1"/>
  <c r="E247" i="1"/>
  <c r="F247" i="1"/>
  <c r="G247" i="1"/>
  <c r="C255" i="1"/>
  <c r="D255" i="1"/>
  <c r="E255" i="1"/>
  <c r="F255" i="1"/>
  <c r="F259" i="1" s="1"/>
  <c r="G255" i="1"/>
  <c r="C258" i="1"/>
  <c r="D258" i="1"/>
  <c r="E258" i="1"/>
  <c r="F258" i="1"/>
  <c r="G258" i="1"/>
  <c r="C269" i="1"/>
  <c r="D269" i="1"/>
  <c r="E269" i="1"/>
  <c r="F269" i="1"/>
  <c r="G269" i="1"/>
  <c r="C277" i="1"/>
  <c r="D277" i="1"/>
  <c r="E277" i="1"/>
  <c r="F277" i="1"/>
  <c r="G277" i="1"/>
  <c r="G281" i="1" s="1"/>
  <c r="C280" i="1"/>
  <c r="D280" i="1"/>
  <c r="E280" i="1"/>
  <c r="F280" i="1"/>
  <c r="G280" i="1"/>
  <c r="C292" i="1"/>
  <c r="D292" i="1"/>
  <c r="E292" i="1"/>
  <c r="F292" i="1"/>
  <c r="G292" i="1"/>
  <c r="C300" i="1"/>
  <c r="D300" i="1"/>
  <c r="E300" i="1"/>
  <c r="F300" i="1"/>
  <c r="G300" i="1"/>
  <c r="C303" i="1"/>
  <c r="D303" i="1"/>
  <c r="E303" i="1"/>
  <c r="F303" i="1"/>
  <c r="G303" i="1"/>
  <c r="C315" i="1"/>
  <c r="D315" i="1"/>
  <c r="E315" i="1"/>
  <c r="F315" i="1"/>
  <c r="G315" i="1"/>
  <c r="C322" i="1"/>
  <c r="D322" i="1"/>
  <c r="E322" i="1"/>
  <c r="F322" i="1"/>
  <c r="G322" i="1"/>
  <c r="C325" i="1"/>
  <c r="D325" i="1"/>
  <c r="E325" i="1"/>
  <c r="F325" i="1"/>
  <c r="G325" i="1"/>
  <c r="C338" i="1"/>
  <c r="D338" i="1"/>
  <c r="E338" i="1"/>
  <c r="F338" i="1"/>
  <c r="G338" i="1"/>
  <c r="C345" i="1"/>
  <c r="D345" i="1"/>
  <c r="E345" i="1"/>
  <c r="F345" i="1"/>
  <c r="G345" i="1"/>
  <c r="C348" i="1"/>
  <c r="D348" i="1"/>
  <c r="E348" i="1"/>
  <c r="F348" i="1"/>
  <c r="G348" i="1"/>
  <c r="C362" i="1"/>
  <c r="D362" i="1"/>
  <c r="E362" i="1"/>
  <c r="F362" i="1"/>
  <c r="G362" i="1"/>
  <c r="C370" i="1"/>
  <c r="D370" i="1"/>
  <c r="E370" i="1"/>
  <c r="F370" i="1"/>
  <c r="G370" i="1"/>
  <c r="C373" i="1"/>
  <c r="D373" i="1"/>
  <c r="E373" i="1"/>
  <c r="F373" i="1"/>
  <c r="G373" i="1"/>
  <c r="C385" i="1"/>
  <c r="D385" i="1"/>
  <c r="E385" i="1"/>
  <c r="F385" i="1"/>
  <c r="G385" i="1"/>
  <c r="C393" i="1"/>
  <c r="D393" i="1"/>
  <c r="E393" i="1"/>
  <c r="F393" i="1"/>
  <c r="G393" i="1"/>
  <c r="C396" i="1"/>
  <c r="D396" i="1"/>
  <c r="E396" i="1"/>
  <c r="F396" i="1"/>
  <c r="G396" i="1"/>
  <c r="C407" i="1"/>
  <c r="D407" i="1"/>
  <c r="E407" i="1"/>
  <c r="F407" i="1"/>
  <c r="G407" i="1"/>
  <c r="C415" i="1"/>
  <c r="D415" i="1"/>
  <c r="E415" i="1"/>
  <c r="F415" i="1"/>
  <c r="G415" i="1"/>
  <c r="C418" i="1"/>
  <c r="D418" i="1"/>
  <c r="E418" i="1"/>
  <c r="F418" i="1"/>
  <c r="G418" i="1"/>
  <c r="C430" i="1"/>
  <c r="D430" i="1"/>
  <c r="E430" i="1"/>
  <c r="F430" i="1"/>
  <c r="G430" i="1"/>
  <c r="C437" i="1"/>
  <c r="D437" i="1"/>
  <c r="E437" i="1"/>
  <c r="F437" i="1"/>
  <c r="G437" i="1"/>
  <c r="C440" i="1"/>
  <c r="D440" i="1"/>
  <c r="E440" i="1"/>
  <c r="F440" i="1"/>
  <c r="G440" i="1"/>
  <c r="C452" i="1"/>
  <c r="D452" i="1"/>
  <c r="E452" i="1"/>
  <c r="F452" i="1"/>
  <c r="G452" i="1"/>
  <c r="C460" i="1"/>
  <c r="D460" i="1"/>
  <c r="E460" i="1"/>
  <c r="F460" i="1"/>
  <c r="G460" i="1"/>
  <c r="C463" i="1"/>
  <c r="D463" i="1"/>
  <c r="E463" i="1"/>
  <c r="F463" i="1"/>
  <c r="G463" i="1"/>
  <c r="E349" i="1" l="1"/>
  <c r="E234" i="1"/>
  <c r="E211" i="1"/>
  <c r="F211" i="1"/>
  <c r="E188" i="1"/>
  <c r="F188" i="1"/>
  <c r="D441" i="1"/>
  <c r="F397" i="1"/>
  <c r="E374" i="1"/>
  <c r="F349" i="1"/>
  <c r="G349" i="1"/>
  <c r="E326" i="1"/>
  <c r="F326" i="1"/>
  <c r="D304" i="1"/>
  <c r="E304" i="1"/>
  <c r="E281" i="1"/>
  <c r="F281" i="1"/>
  <c r="G464" i="1"/>
  <c r="F441" i="1"/>
  <c r="G234" i="1"/>
  <c r="G165" i="1"/>
  <c r="F117" i="1"/>
  <c r="E93" i="1"/>
  <c r="E71" i="1"/>
  <c r="E464" i="1"/>
  <c r="F464" i="1"/>
  <c r="D281" i="1"/>
  <c r="E259" i="1"/>
  <c r="D188" i="1"/>
  <c r="E165" i="1"/>
  <c r="D464" i="1"/>
  <c r="E441" i="1"/>
  <c r="G419" i="1"/>
  <c r="D419" i="1"/>
  <c r="G397" i="1"/>
  <c r="F374" i="1"/>
  <c r="G259" i="1"/>
  <c r="D259" i="1"/>
  <c r="D234" i="1"/>
  <c r="D165" i="1"/>
  <c r="D142" i="1"/>
  <c r="G117" i="1"/>
  <c r="F93" i="1"/>
  <c r="G441" i="1"/>
  <c r="E419" i="1"/>
  <c r="F419" i="1"/>
  <c r="D397" i="1"/>
  <c r="E397" i="1"/>
  <c r="G374" i="1"/>
  <c r="D374" i="1"/>
  <c r="D349" i="1"/>
  <c r="G326" i="1"/>
  <c r="D326" i="1"/>
  <c r="F304" i="1"/>
  <c r="G304" i="1"/>
  <c r="F234" i="1"/>
  <c r="G211" i="1"/>
  <c r="F142" i="1"/>
  <c r="G142" i="1"/>
  <c r="D117" i="1"/>
  <c r="E117" i="1"/>
  <c r="G93" i="1"/>
  <c r="D93" i="1"/>
  <c r="D71" i="1"/>
  <c r="G48" i="1"/>
  <c r="D48" i="1"/>
  <c r="G26" i="1"/>
</calcChain>
</file>

<file path=xl/sharedStrings.xml><?xml version="1.0" encoding="utf-8"?>
<sst xmlns="http://schemas.openxmlformats.org/spreadsheetml/2006/main" count="660" uniqueCount="141">
  <si>
    <t>Итого за день:</t>
  </si>
  <si>
    <t>Итого:</t>
  </si>
  <si>
    <t>Чай Травяной</t>
  </si>
  <si>
    <t>Кондитерское изделие (чоко пай)</t>
  </si>
  <si>
    <t>Полдник</t>
  </si>
  <si>
    <t>Хлеб ржаной</t>
  </si>
  <si>
    <t>Хлеб пшеничный</t>
  </si>
  <si>
    <t>150/5</t>
  </si>
  <si>
    <t>Рис отварной</t>
  </si>
  <si>
    <t>Гуляш из мяса</t>
  </si>
  <si>
    <t>Борщ с мясом, сметаной и зеленью</t>
  </si>
  <si>
    <t>Горошек консервированный</t>
  </si>
  <si>
    <t>Обед</t>
  </si>
  <si>
    <t>Напиток из шиповника</t>
  </si>
  <si>
    <t>100/20</t>
  </si>
  <si>
    <t>Блинчики со сгущенным молоком</t>
  </si>
  <si>
    <t>Кисломолочный продукт (йогурт)</t>
  </si>
  <si>
    <t xml:space="preserve">Сыр порционно  </t>
  </si>
  <si>
    <t>Завтрак</t>
  </si>
  <si>
    <t>Цена (рубли)</t>
  </si>
  <si>
    <t>Химический состав</t>
  </si>
  <si>
    <t>Рацион питания</t>
  </si>
  <si>
    <t>День 5 (ПЯТНИЦА)</t>
  </si>
  <si>
    <t>Кисель фруктовый</t>
  </si>
  <si>
    <t>Ватрушка с творогом</t>
  </si>
  <si>
    <t>Компот из кураги</t>
  </si>
  <si>
    <t>Азу мясное с картофелем</t>
  </si>
  <si>
    <t>Суп-харчо</t>
  </si>
  <si>
    <t>200/7</t>
  </si>
  <si>
    <t>Чай с лимоном</t>
  </si>
  <si>
    <t>180/10</t>
  </si>
  <si>
    <t>Каша молочная манная с маслом</t>
  </si>
  <si>
    <t>Фрукты порционно</t>
  </si>
  <si>
    <t>Масло сливочное порционно</t>
  </si>
  <si>
    <t>День 4 (ЧЕТВЕРГ)</t>
  </si>
  <si>
    <t>Компот из сухофруктов</t>
  </si>
  <si>
    <t>Майская булочка</t>
  </si>
  <si>
    <t>Напиток из ягод</t>
  </si>
  <si>
    <t>Макароны отварные</t>
  </si>
  <si>
    <t>Куриная отбивная</t>
  </si>
  <si>
    <t>Солянка домашняя со сметаной и зеленью</t>
  </si>
  <si>
    <t>Икра кабачковая</t>
  </si>
  <si>
    <t>Какао Несквик</t>
  </si>
  <si>
    <t>Каша рисовая молочная с маслом</t>
  </si>
  <si>
    <t>Горячий бутерброд с сыром</t>
  </si>
  <si>
    <t>Кисломолочный продукт (снежок)</t>
  </si>
  <si>
    <t>День 3 (СРЕДА)</t>
  </si>
  <si>
    <t>Кисломолочный продукт (кефир)</t>
  </si>
  <si>
    <t>Кондитерское изделие (мини маффин)</t>
  </si>
  <si>
    <t>Сок</t>
  </si>
  <si>
    <t>Капуста тушеная</t>
  </si>
  <si>
    <t>Шницель рыбный</t>
  </si>
  <si>
    <t>Лапша куриная с курицей и зеленью</t>
  </si>
  <si>
    <t>Винегрет овощной</t>
  </si>
  <si>
    <t>Кофейный напиток</t>
  </si>
  <si>
    <t>150/20</t>
  </si>
  <si>
    <t>Запеканка творожная с морковью со сгущенным молоком</t>
  </si>
  <si>
    <t>День 2 (ВТОРНИК)</t>
  </si>
  <si>
    <t>Плюшка "Московская" с сахаром</t>
  </si>
  <si>
    <t>Напиток фруктовый</t>
  </si>
  <si>
    <t>180/6</t>
  </si>
  <si>
    <t>Картофельное пюре</t>
  </si>
  <si>
    <t xml:space="preserve">Наггетсы куриные </t>
  </si>
  <si>
    <t>250/10</t>
  </si>
  <si>
    <t>Суп гороховый с мясом и гренками</t>
  </si>
  <si>
    <t>Чай ягодный</t>
  </si>
  <si>
    <t>Голубцы ленивые с соусом сметанным</t>
  </si>
  <si>
    <t>День 1 (ПОНЕДЕЛЬНИК)</t>
  </si>
  <si>
    <t>НЕДЕЛЯ ЧЕТВЕРТАЯ</t>
  </si>
  <si>
    <t>Плов с мясом</t>
  </si>
  <si>
    <t>Суп рыбный с зеленью</t>
  </si>
  <si>
    <t>Чай фруктовый</t>
  </si>
  <si>
    <t>Вермишель отварная</t>
  </si>
  <si>
    <t>Котлета мясная</t>
  </si>
  <si>
    <t>Салат из отварной свеклы</t>
  </si>
  <si>
    <t>Кисель ягодный</t>
  </si>
  <si>
    <t>Круссан классический</t>
  </si>
  <si>
    <t>Запеканка картофельная с мясом</t>
  </si>
  <si>
    <t>Куриный суп со звездочками</t>
  </si>
  <si>
    <t>200/15</t>
  </si>
  <si>
    <t>Омлет</t>
  </si>
  <si>
    <t>Каша молочная пшеничная с маслом (ячневая)</t>
  </si>
  <si>
    <t>Компот из свежих плодов</t>
  </si>
  <si>
    <t>Мясо индейки с овощами</t>
  </si>
  <si>
    <t>Щи из св. капусты с мясом, сметаной и зеленью</t>
  </si>
  <si>
    <t>Икра свекольная с сыром</t>
  </si>
  <si>
    <t>Запеканка творожная со сгущенным молоком</t>
  </si>
  <si>
    <t>Улитка с маком</t>
  </si>
  <si>
    <t>Курочка отварная</t>
  </si>
  <si>
    <t>Каша гречневая рассыпчатая</t>
  </si>
  <si>
    <t>Фрикадельки мясные</t>
  </si>
  <si>
    <t>Запеканка творожная с морковью с джемом</t>
  </si>
  <si>
    <t>Рис с овощами</t>
  </si>
  <si>
    <t>Биточки рыбные</t>
  </si>
  <si>
    <t>Суп картофельный с курицей, зеленью</t>
  </si>
  <si>
    <t>Салат из квашеной капусты</t>
  </si>
  <si>
    <t xml:space="preserve">Вермишель молочная с маслом </t>
  </si>
  <si>
    <t>Сыр порционно</t>
  </si>
  <si>
    <t>НЕДЕЛЯ ТРЕТЬЯ</t>
  </si>
  <si>
    <t>Бефстроганов</t>
  </si>
  <si>
    <t>Митболы</t>
  </si>
  <si>
    <t>Молоко кипяченое</t>
  </si>
  <si>
    <t>Жаркое по-домашнему с курицей</t>
  </si>
  <si>
    <t>Щи рыбные</t>
  </si>
  <si>
    <t>Котлета по-деревенски</t>
  </si>
  <si>
    <t>Гуляш из мяса птицы</t>
  </si>
  <si>
    <t>Суп харчо</t>
  </si>
  <si>
    <t>Запеканка творожная с джемом</t>
  </si>
  <si>
    <t>Мини пицца с курицей и сыром</t>
  </si>
  <si>
    <t>Картофель по-деревенски</t>
  </si>
  <si>
    <t>Рулет мясной с луком и яйцом</t>
  </si>
  <si>
    <t>Рассольник "Ленинградский" с мясом, сметаной и зеленью</t>
  </si>
  <si>
    <t>Печенье</t>
  </si>
  <si>
    <t>НЕДЕЛЯ ВТОРАЯ</t>
  </si>
  <si>
    <t>Запеканка картоф.с мясом</t>
  </si>
  <si>
    <t>Бульон куриный с курицей, яйцом и гренками</t>
  </si>
  <si>
    <t>Салат из свеклы с яблоком</t>
  </si>
  <si>
    <t>Чай Ароматный</t>
  </si>
  <si>
    <t>Фрикасе из курицы</t>
  </si>
  <si>
    <t>Блинчики с ягодным соусом</t>
  </si>
  <si>
    <t>Фишболы</t>
  </si>
  <si>
    <t>Лапша куриная с зеленью</t>
  </si>
  <si>
    <t>Ежики</t>
  </si>
  <si>
    <t>Щи из свежей капусты с мясом, сметаной и зеленью</t>
  </si>
  <si>
    <t>Каша молочная Геркулесовая с маслом</t>
  </si>
  <si>
    <t>У</t>
  </si>
  <si>
    <t>Ж</t>
  </si>
  <si>
    <t>Б</t>
  </si>
  <si>
    <t>ЭЦ, Ккал</t>
  </si>
  <si>
    <t>Масса блюда, г</t>
  </si>
  <si>
    <t>Наименование блюда</t>
  </si>
  <si>
    <t>180/10/10</t>
  </si>
  <si>
    <t xml:space="preserve">Каша Дружба с маслом, ягодным соусом </t>
  </si>
  <si>
    <t xml:space="preserve">           организации питания от «_____» июля 2023 года</t>
  </si>
  <si>
    <r>
      <t xml:space="preserve">           к Договору №</t>
    </r>
    <r>
      <rPr>
        <b/>
        <sz val="11"/>
        <color indexed="8"/>
        <rFont val="Times New Roman"/>
        <family val="1"/>
        <charset val="204"/>
      </rPr>
      <t xml:space="preserve">___________ </t>
    </r>
    <r>
      <rPr>
        <sz val="11"/>
        <color indexed="8"/>
        <rFont val="Times New Roman"/>
        <family val="1"/>
        <charset val="204"/>
      </rPr>
      <t xml:space="preserve">об оказании услуг по </t>
    </r>
  </si>
  <si>
    <t xml:space="preserve">            Приложение № 2</t>
  </si>
  <si>
    <t>Овощи в ассортименте</t>
  </si>
  <si>
    <t>Салат из моркови, яблок и апельсинов</t>
  </si>
  <si>
    <t>Компот из вишни и яблок</t>
  </si>
  <si>
    <t>Картошечка по-школьному</t>
  </si>
  <si>
    <t>Какао с зефирками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</si>
</sst>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1" fontId="2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/>
    <xf numFmtId="0" fontId="2" fillId="0" borderId="1" xfId="0" applyFont="1" applyBorder="1"/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Fill="1"/>
    <xf numFmtId="1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top"/>
    </xf>
    <xf numFmtId="1" fontId="8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6" fillId="0" borderId="1" xfId="0" applyFon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top"/>
    </xf>
    <xf numFmtId="0" fontId="10" fillId="2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4"/>
  <sheetViews>
    <sheetView tabSelected="1" view="pageBreakPreview" topLeftCell="A181" zoomScaleNormal="100" zoomScaleSheetLayoutView="100" workbookViewId="0">
      <selection activeCell="B152" sqref="B152"/>
    </sheetView>
  </sheetViews>
  <sheetFormatPr defaultRowHeight="15" x14ac:dyDescent="0.25"/>
  <cols>
    <col min="1" max="1" width="9.140625" style="1"/>
    <col min="2" max="2" width="30.5703125" style="4" customWidth="1"/>
    <col min="3" max="3" width="9.140625" style="2" customWidth="1"/>
    <col min="4" max="5" width="6" style="3" customWidth="1"/>
    <col min="6" max="6" width="8.7109375" style="3" customWidth="1"/>
    <col min="7" max="7" width="7.7109375" style="2" customWidth="1"/>
    <col min="8" max="8" width="10.7109375" style="1" customWidth="1"/>
    <col min="9" max="16384" width="9.140625" style="1"/>
  </cols>
  <sheetData>
    <row r="1" spans="1:10" x14ac:dyDescent="0.25">
      <c r="C1" s="59" t="s">
        <v>135</v>
      </c>
      <c r="F1" s="4"/>
    </row>
    <row r="2" spans="1:10" x14ac:dyDescent="0.25">
      <c r="A2" s="47"/>
      <c r="C2" s="58" t="s">
        <v>134</v>
      </c>
      <c r="F2" s="4"/>
    </row>
    <row r="3" spans="1:10" x14ac:dyDescent="0.25">
      <c r="C3" s="4" t="s">
        <v>133</v>
      </c>
      <c r="F3" s="4"/>
    </row>
    <row r="4" spans="1:10" ht="12" customHeight="1" x14ac:dyDescent="0.25">
      <c r="A4" s="47"/>
      <c r="F4" s="4"/>
      <c r="G4" s="32"/>
    </row>
    <row r="5" spans="1:10" ht="15.75" x14ac:dyDescent="0.25">
      <c r="C5" s="57" t="s">
        <v>67</v>
      </c>
      <c r="D5" s="55"/>
      <c r="E5" s="55"/>
      <c r="F5" s="55"/>
      <c r="H5" s="55"/>
      <c r="I5" s="55"/>
      <c r="J5" s="55"/>
    </row>
    <row r="6" spans="1:10" x14ac:dyDescent="0.25">
      <c r="A6" s="47"/>
      <c r="C6" s="56"/>
      <c r="D6" s="55"/>
      <c r="E6" s="55"/>
      <c r="F6" s="55"/>
      <c r="H6" s="55"/>
      <c r="I6" s="55"/>
      <c r="J6" s="55"/>
    </row>
    <row r="7" spans="1:10" ht="15" customHeight="1" x14ac:dyDescent="0.25">
      <c r="A7" s="88" t="s">
        <v>21</v>
      </c>
      <c r="B7" s="81" t="s">
        <v>130</v>
      </c>
      <c r="C7" s="82" t="s">
        <v>129</v>
      </c>
      <c r="D7" s="84" t="s">
        <v>20</v>
      </c>
      <c r="E7" s="84"/>
      <c r="F7" s="84"/>
      <c r="G7" s="82" t="s">
        <v>128</v>
      </c>
      <c r="H7" s="77" t="s">
        <v>19</v>
      </c>
    </row>
    <row r="8" spans="1:10" ht="14.25" customHeight="1" x14ac:dyDescent="0.25">
      <c r="A8" s="88"/>
      <c r="B8" s="81"/>
      <c r="C8" s="82"/>
      <c r="D8" s="12" t="s">
        <v>127</v>
      </c>
      <c r="E8" s="12" t="s">
        <v>126</v>
      </c>
      <c r="F8" s="12" t="s">
        <v>125</v>
      </c>
      <c r="G8" s="82"/>
      <c r="H8" s="77"/>
    </row>
    <row r="9" spans="1:10" ht="15" customHeight="1" x14ac:dyDescent="0.25">
      <c r="A9" s="74" t="s">
        <v>18</v>
      </c>
      <c r="B9" s="16" t="s">
        <v>33</v>
      </c>
      <c r="C9" s="11">
        <v>10</v>
      </c>
      <c r="D9" s="12">
        <v>0.08</v>
      </c>
      <c r="E9" s="12">
        <v>7.25</v>
      </c>
      <c r="F9" s="12">
        <v>0.13</v>
      </c>
      <c r="G9" s="11">
        <v>66</v>
      </c>
      <c r="H9" s="89">
        <v>87</v>
      </c>
    </row>
    <row r="10" spans="1:10" x14ac:dyDescent="0.25">
      <c r="A10" s="75"/>
      <c r="B10" s="16" t="s">
        <v>32</v>
      </c>
      <c r="C10" s="11">
        <v>150</v>
      </c>
      <c r="D10" s="12">
        <v>0.6</v>
      </c>
      <c r="E10" s="12">
        <v>0.6</v>
      </c>
      <c r="F10" s="12">
        <v>14.7</v>
      </c>
      <c r="G10" s="11">
        <v>70.5</v>
      </c>
      <c r="H10" s="89"/>
    </row>
    <row r="11" spans="1:10" ht="25.5" x14ac:dyDescent="0.25">
      <c r="A11" s="75"/>
      <c r="B11" s="16" t="s">
        <v>132</v>
      </c>
      <c r="C11" s="11" t="s">
        <v>131</v>
      </c>
      <c r="D11" s="19">
        <v>5.5250000000000004</v>
      </c>
      <c r="E11" s="19">
        <v>17.524999999999999</v>
      </c>
      <c r="F11" s="19">
        <v>30.165000000000003</v>
      </c>
      <c r="G11" s="8">
        <v>268.05</v>
      </c>
      <c r="H11" s="89"/>
    </row>
    <row r="12" spans="1:10" x14ac:dyDescent="0.25">
      <c r="A12" s="75"/>
      <c r="B12" s="13" t="s">
        <v>140</v>
      </c>
      <c r="C12" s="11">
        <v>200</v>
      </c>
      <c r="D12" s="12">
        <v>10.463199999999999</v>
      </c>
      <c r="E12" s="12">
        <v>9.4396000000000004</v>
      </c>
      <c r="F12" s="12">
        <v>42.4086</v>
      </c>
      <c r="G12" s="11">
        <v>299.03800000000001</v>
      </c>
      <c r="H12" s="89"/>
    </row>
    <row r="13" spans="1:10" x14ac:dyDescent="0.25">
      <c r="A13" s="76"/>
      <c r="B13" s="18" t="s">
        <v>6</v>
      </c>
      <c r="C13" s="23">
        <v>37.5</v>
      </c>
      <c r="D13" s="15">
        <v>3</v>
      </c>
      <c r="E13" s="15">
        <v>0.38</v>
      </c>
      <c r="F13" s="15">
        <v>18.350000000000001</v>
      </c>
      <c r="G13" s="14">
        <v>88.84</v>
      </c>
      <c r="H13" s="89"/>
    </row>
    <row r="14" spans="1:10" s="4" customFormat="1" x14ac:dyDescent="0.25">
      <c r="A14" s="10"/>
      <c r="B14" s="9" t="s">
        <v>1</v>
      </c>
      <c r="C14" s="6">
        <f>SUM(C9:C13)+200</f>
        <v>597.5</v>
      </c>
      <c r="D14" s="7">
        <f>SUM(D9:D13)</f>
        <v>19.668199999999999</v>
      </c>
      <c r="E14" s="7">
        <f>SUM(E9:E13)</f>
        <v>35.194600000000001</v>
      </c>
      <c r="F14" s="7">
        <f>SUM(F9:F13)</f>
        <v>105.75360000000001</v>
      </c>
      <c r="G14" s="6">
        <f>SUM(G9:G13)</f>
        <v>792.428</v>
      </c>
      <c r="H14" s="53"/>
    </row>
    <row r="15" spans="1:10" s="4" customFormat="1" x14ac:dyDescent="0.25">
      <c r="A15" s="74" t="s">
        <v>12</v>
      </c>
      <c r="B15" s="16" t="s">
        <v>41</v>
      </c>
      <c r="C15" s="11">
        <v>60</v>
      </c>
      <c r="D15" s="12">
        <v>0</v>
      </c>
      <c r="E15" s="12">
        <v>4.2</v>
      </c>
      <c r="F15" s="12">
        <v>4.2</v>
      </c>
      <c r="G15" s="11">
        <v>54</v>
      </c>
      <c r="H15" s="93">
        <v>123</v>
      </c>
    </row>
    <row r="16" spans="1:10" s="4" customFormat="1" x14ac:dyDescent="0.25">
      <c r="A16" s="75"/>
      <c r="B16" s="22" t="s">
        <v>70</v>
      </c>
      <c r="C16" s="11">
        <v>250</v>
      </c>
      <c r="D16" s="19">
        <v>2.5</v>
      </c>
      <c r="E16" s="19">
        <v>2.6</v>
      </c>
      <c r="F16" s="19">
        <v>18.600000000000001</v>
      </c>
      <c r="G16" s="8">
        <v>65</v>
      </c>
      <c r="H16" s="93"/>
    </row>
    <row r="17" spans="1:8" s="4" customFormat="1" x14ac:dyDescent="0.25">
      <c r="A17" s="75"/>
      <c r="B17" s="16" t="s">
        <v>73</v>
      </c>
      <c r="C17" s="11">
        <v>90</v>
      </c>
      <c r="D17" s="12">
        <v>14.8</v>
      </c>
      <c r="E17" s="12">
        <v>15.3</v>
      </c>
      <c r="F17" s="12">
        <v>12.8</v>
      </c>
      <c r="G17" s="11">
        <v>250</v>
      </c>
      <c r="H17" s="93"/>
    </row>
    <row r="18" spans="1:8" s="4" customFormat="1" x14ac:dyDescent="0.25">
      <c r="A18" s="75"/>
      <c r="B18" s="16" t="s">
        <v>38</v>
      </c>
      <c r="C18" s="24" t="s">
        <v>7</v>
      </c>
      <c r="D18" s="19">
        <v>5.5</v>
      </c>
      <c r="E18" s="19">
        <v>4.5</v>
      </c>
      <c r="F18" s="19">
        <v>26.4</v>
      </c>
      <c r="G18" s="8">
        <v>168.6</v>
      </c>
      <c r="H18" s="93"/>
    </row>
    <row r="19" spans="1:8" s="4" customFormat="1" x14ac:dyDescent="0.25">
      <c r="A19" s="75"/>
      <c r="B19" s="13" t="s">
        <v>49</v>
      </c>
      <c r="C19" s="11">
        <v>200</v>
      </c>
      <c r="D19" s="12">
        <v>1</v>
      </c>
      <c r="E19" s="12">
        <v>0.2</v>
      </c>
      <c r="F19" s="12">
        <v>20.2</v>
      </c>
      <c r="G19" s="11">
        <v>86</v>
      </c>
      <c r="H19" s="93"/>
    </row>
    <row r="20" spans="1:8" s="4" customFormat="1" x14ac:dyDescent="0.25">
      <c r="A20" s="75"/>
      <c r="B20" s="18" t="s">
        <v>6</v>
      </c>
      <c r="C20" s="11">
        <v>52.5</v>
      </c>
      <c r="D20" s="12">
        <v>4.1100000000000003</v>
      </c>
      <c r="E20" s="12">
        <v>0.52</v>
      </c>
      <c r="F20" s="12">
        <v>25.12</v>
      </c>
      <c r="G20" s="11">
        <v>121.58</v>
      </c>
      <c r="H20" s="93"/>
    </row>
    <row r="21" spans="1:8" s="4" customFormat="1" x14ac:dyDescent="0.25">
      <c r="A21" s="76"/>
      <c r="B21" s="16" t="s">
        <v>5</v>
      </c>
      <c r="C21" s="11">
        <v>48</v>
      </c>
      <c r="D21" s="12">
        <v>3.36</v>
      </c>
      <c r="E21" s="12">
        <v>0.48</v>
      </c>
      <c r="F21" s="12">
        <v>20.64</v>
      </c>
      <c r="G21" s="11">
        <v>100.8</v>
      </c>
      <c r="H21" s="93"/>
    </row>
    <row r="22" spans="1:8" s="4" customFormat="1" ht="15" customHeight="1" x14ac:dyDescent="0.25">
      <c r="A22" s="10"/>
      <c r="B22" s="9" t="s">
        <v>1</v>
      </c>
      <c r="C22" s="6">
        <f>SUM(C15:C21)+155</f>
        <v>855.5</v>
      </c>
      <c r="D22" s="7">
        <f>SUM(D15:D21)</f>
        <v>31.27</v>
      </c>
      <c r="E22" s="7">
        <f>SUM(E15:E21)</f>
        <v>27.8</v>
      </c>
      <c r="F22" s="7">
        <f>SUM(F15:F21)</f>
        <v>127.96000000000001</v>
      </c>
      <c r="G22" s="6">
        <f>SUM(G15:G21)</f>
        <v>845.98</v>
      </c>
      <c r="H22" s="53"/>
    </row>
    <row r="23" spans="1:8" s="4" customFormat="1" x14ac:dyDescent="0.25">
      <c r="A23" s="75" t="s">
        <v>4</v>
      </c>
      <c r="B23" s="16" t="s">
        <v>58</v>
      </c>
      <c r="C23" s="8">
        <v>80</v>
      </c>
      <c r="D23" s="15">
        <v>5.4560000000000004</v>
      </c>
      <c r="E23" s="15">
        <v>5.718</v>
      </c>
      <c r="F23" s="15">
        <v>46.230000000000004</v>
      </c>
      <c r="G23" s="14">
        <v>258.17</v>
      </c>
      <c r="H23" s="93">
        <v>49</v>
      </c>
    </row>
    <row r="24" spans="1:8" s="4" customFormat="1" x14ac:dyDescent="0.25">
      <c r="A24" s="75"/>
      <c r="B24" s="13" t="s">
        <v>2</v>
      </c>
      <c r="C24" s="11">
        <v>200</v>
      </c>
      <c r="D24" s="12">
        <v>0.2</v>
      </c>
      <c r="E24" s="12">
        <v>0.1</v>
      </c>
      <c r="F24" s="12">
        <v>9.3000000000000007</v>
      </c>
      <c r="G24" s="11">
        <v>38</v>
      </c>
      <c r="H24" s="93"/>
    </row>
    <row r="25" spans="1:8" s="4" customFormat="1" x14ac:dyDescent="0.25">
      <c r="A25" s="76"/>
      <c r="B25" s="9" t="s">
        <v>1</v>
      </c>
      <c r="C25" s="44">
        <f>SUM(C23:C24)</f>
        <v>280</v>
      </c>
      <c r="D25" s="45">
        <f>SUM(D23:D24)</f>
        <v>5.6560000000000006</v>
      </c>
      <c r="E25" s="45">
        <f>SUM(E23:E24)</f>
        <v>5.8179999999999996</v>
      </c>
      <c r="F25" s="45">
        <f>SUM(F23:F24)</f>
        <v>55.53</v>
      </c>
      <c r="G25" s="44">
        <f>SUM(G23:G24)</f>
        <v>296.17</v>
      </c>
      <c r="H25" s="53"/>
    </row>
    <row r="26" spans="1:8" s="4" customFormat="1" ht="15" customHeight="1" x14ac:dyDescent="0.25">
      <c r="A26" s="54"/>
      <c r="B26" s="9" t="s">
        <v>0</v>
      </c>
      <c r="C26" s="8"/>
      <c r="D26" s="7">
        <f>D14+D22+D25</f>
        <v>56.594199999999994</v>
      </c>
      <c r="E26" s="7">
        <f>E14+E22+E25</f>
        <v>68.812600000000003</v>
      </c>
      <c r="F26" s="7">
        <f>F14+F22+F25</f>
        <v>289.24360000000001</v>
      </c>
      <c r="G26" s="6">
        <f>G14+G22+G25</f>
        <v>1934.578</v>
      </c>
      <c r="H26" s="53"/>
    </row>
    <row r="27" spans="1:8" ht="15" customHeight="1" x14ac:dyDescent="0.25">
      <c r="A27" s="52"/>
      <c r="B27" s="43"/>
      <c r="C27" s="41"/>
      <c r="D27" s="42"/>
      <c r="E27" s="42"/>
      <c r="F27" s="42"/>
      <c r="G27" s="41"/>
    </row>
    <row r="28" spans="1:8" ht="15.75" x14ac:dyDescent="0.25">
      <c r="A28" s="52"/>
      <c r="B28" s="29"/>
      <c r="C28" s="39" t="s">
        <v>57</v>
      </c>
      <c r="D28" s="27"/>
      <c r="E28" s="27"/>
      <c r="F28" s="42"/>
    </row>
    <row r="29" spans="1:8" x14ac:dyDescent="0.25">
      <c r="B29" s="29"/>
      <c r="C29" s="28"/>
      <c r="D29" s="27"/>
      <c r="E29" s="27"/>
      <c r="F29" s="42"/>
    </row>
    <row r="30" spans="1:8" ht="15" customHeight="1" x14ac:dyDescent="0.25">
      <c r="A30" s="88" t="s">
        <v>21</v>
      </c>
      <c r="B30" s="81" t="s">
        <v>130</v>
      </c>
      <c r="C30" s="82" t="s">
        <v>129</v>
      </c>
      <c r="D30" s="84" t="s">
        <v>20</v>
      </c>
      <c r="E30" s="84"/>
      <c r="F30" s="84"/>
      <c r="G30" s="82" t="s">
        <v>128</v>
      </c>
      <c r="H30" s="77" t="s">
        <v>19</v>
      </c>
    </row>
    <row r="31" spans="1:8" ht="12.75" customHeight="1" x14ac:dyDescent="0.25">
      <c r="A31" s="88"/>
      <c r="B31" s="81"/>
      <c r="C31" s="82"/>
      <c r="D31" s="12" t="s">
        <v>127</v>
      </c>
      <c r="E31" s="12" t="s">
        <v>126</v>
      </c>
      <c r="F31" s="12" t="s">
        <v>125</v>
      </c>
      <c r="G31" s="82"/>
      <c r="H31" s="77"/>
    </row>
    <row r="32" spans="1:8" x14ac:dyDescent="0.25">
      <c r="A32" s="74" t="s">
        <v>18</v>
      </c>
      <c r="B32" s="16" t="s">
        <v>16</v>
      </c>
      <c r="C32" s="11">
        <v>200</v>
      </c>
      <c r="D32" s="12">
        <v>6.4</v>
      </c>
      <c r="E32" s="12">
        <v>3.2</v>
      </c>
      <c r="F32" s="12">
        <v>1.8</v>
      </c>
      <c r="G32" s="11">
        <v>136</v>
      </c>
      <c r="H32" s="89">
        <v>87</v>
      </c>
    </row>
    <row r="33" spans="1:8" x14ac:dyDescent="0.25">
      <c r="A33" s="75"/>
      <c r="B33" s="16" t="s">
        <v>44</v>
      </c>
      <c r="C33" s="11">
        <v>80</v>
      </c>
      <c r="D33" s="12">
        <v>9.2280000000000015</v>
      </c>
      <c r="E33" s="12">
        <v>6.6960000000000006</v>
      </c>
      <c r="F33" s="12">
        <v>23.635999999999999</v>
      </c>
      <c r="G33" s="11">
        <v>193.84</v>
      </c>
      <c r="H33" s="89"/>
    </row>
    <row r="34" spans="1:8" ht="25.5" x14ac:dyDescent="0.25">
      <c r="A34" s="75"/>
      <c r="B34" s="16" t="s">
        <v>124</v>
      </c>
      <c r="C34" s="24" t="s">
        <v>30</v>
      </c>
      <c r="D34" s="12">
        <v>7.5250000000000004</v>
      </c>
      <c r="E34" s="12">
        <v>12.525</v>
      </c>
      <c r="F34" s="12">
        <v>33.864999999999995</v>
      </c>
      <c r="G34" s="11">
        <v>279.05</v>
      </c>
      <c r="H34" s="89"/>
    </row>
    <row r="35" spans="1:8" x14ac:dyDescent="0.25">
      <c r="A35" s="76"/>
      <c r="B35" s="16" t="s">
        <v>13</v>
      </c>
      <c r="C35" s="11">
        <v>200</v>
      </c>
      <c r="D35" s="19">
        <v>0.67</v>
      </c>
      <c r="E35" s="19">
        <v>0.27</v>
      </c>
      <c r="F35" s="19">
        <v>18.3</v>
      </c>
      <c r="G35" s="8">
        <v>78</v>
      </c>
      <c r="H35" s="89"/>
    </row>
    <row r="36" spans="1:8" ht="15.75" customHeight="1" x14ac:dyDescent="0.25">
      <c r="A36" s="10"/>
      <c r="B36" s="9" t="s">
        <v>1</v>
      </c>
      <c r="C36" s="6">
        <f>SUM(C32:C35)+190</f>
        <v>670</v>
      </c>
      <c r="D36" s="7">
        <f>SUM(D32:D35)</f>
        <v>23.823000000000004</v>
      </c>
      <c r="E36" s="7">
        <f>SUM(E32:E35)</f>
        <v>22.690999999999999</v>
      </c>
      <c r="F36" s="7">
        <f>SUM(F32:F35)</f>
        <v>77.600999999999999</v>
      </c>
      <c r="G36" s="6">
        <f>SUM(G32:G35)</f>
        <v>686.8900000000001</v>
      </c>
      <c r="H36" s="17"/>
    </row>
    <row r="37" spans="1:8" x14ac:dyDescent="0.25">
      <c r="A37" s="74" t="s">
        <v>12</v>
      </c>
      <c r="B37" s="16" t="s">
        <v>53</v>
      </c>
      <c r="C37" s="11">
        <v>60</v>
      </c>
      <c r="D37" s="12">
        <v>0.9</v>
      </c>
      <c r="E37" s="12">
        <v>8.6</v>
      </c>
      <c r="F37" s="12">
        <v>4.9000000000000004</v>
      </c>
      <c r="G37" s="11">
        <v>100</v>
      </c>
      <c r="H37" s="89">
        <v>123</v>
      </c>
    </row>
    <row r="38" spans="1:8" ht="25.5" x14ac:dyDescent="0.25">
      <c r="A38" s="75"/>
      <c r="B38" s="22" t="s">
        <v>123</v>
      </c>
      <c r="C38" s="11">
        <v>250</v>
      </c>
      <c r="D38" s="19">
        <v>4.7</v>
      </c>
      <c r="E38" s="19">
        <v>8.1999999999999993</v>
      </c>
      <c r="F38" s="19">
        <v>8.6999999999999993</v>
      </c>
      <c r="G38" s="8">
        <v>131</v>
      </c>
      <c r="H38" s="89"/>
    </row>
    <row r="39" spans="1:8" x14ac:dyDescent="0.25">
      <c r="A39" s="75"/>
      <c r="B39" s="16" t="s">
        <v>122</v>
      </c>
      <c r="C39" s="11">
        <v>90</v>
      </c>
      <c r="D39" s="19">
        <v>9.9</v>
      </c>
      <c r="E39" s="19">
        <v>8.6999999999999993</v>
      </c>
      <c r="F39" s="19">
        <v>8.9</v>
      </c>
      <c r="G39" s="11">
        <v>153</v>
      </c>
      <c r="H39" s="89"/>
    </row>
    <row r="40" spans="1:8" x14ac:dyDescent="0.25">
      <c r="A40" s="75"/>
      <c r="B40" s="16" t="s">
        <v>89</v>
      </c>
      <c r="C40" s="24" t="s">
        <v>7</v>
      </c>
      <c r="D40" s="12">
        <v>9.02</v>
      </c>
      <c r="E40" s="12">
        <v>5.41</v>
      </c>
      <c r="F40" s="12">
        <v>40.619999999999997</v>
      </c>
      <c r="G40" s="11">
        <v>246.93</v>
      </c>
      <c r="H40" s="89"/>
    </row>
    <row r="41" spans="1:8" x14ac:dyDescent="0.25">
      <c r="A41" s="75"/>
      <c r="B41" s="13" t="s">
        <v>35</v>
      </c>
      <c r="C41" s="11">
        <v>200</v>
      </c>
      <c r="D41" s="12">
        <v>0.6</v>
      </c>
      <c r="E41" s="12">
        <v>0.1</v>
      </c>
      <c r="F41" s="12">
        <v>20.100000000000001</v>
      </c>
      <c r="G41" s="11">
        <v>84</v>
      </c>
      <c r="H41" s="89"/>
    </row>
    <row r="42" spans="1:8" x14ac:dyDescent="0.25">
      <c r="A42" s="75"/>
      <c r="B42" s="18" t="s">
        <v>6</v>
      </c>
      <c r="C42" s="11">
        <v>52.5</v>
      </c>
      <c r="D42" s="12">
        <v>4.1100000000000003</v>
      </c>
      <c r="E42" s="12">
        <v>0.52</v>
      </c>
      <c r="F42" s="12">
        <v>25.12</v>
      </c>
      <c r="G42" s="11">
        <v>121.58</v>
      </c>
      <c r="H42" s="89"/>
    </row>
    <row r="43" spans="1:8" x14ac:dyDescent="0.25">
      <c r="A43" s="76"/>
      <c r="B43" s="16" t="s">
        <v>5</v>
      </c>
      <c r="C43" s="11">
        <v>48</v>
      </c>
      <c r="D43" s="12">
        <v>3.36</v>
      </c>
      <c r="E43" s="12">
        <v>0.48</v>
      </c>
      <c r="F43" s="12">
        <v>20.64</v>
      </c>
      <c r="G43" s="11">
        <v>100.8</v>
      </c>
      <c r="H43" s="89"/>
    </row>
    <row r="44" spans="1:8" s="33" customFormat="1" ht="15" customHeight="1" x14ac:dyDescent="0.25">
      <c r="A44" s="10"/>
      <c r="B44" s="9" t="s">
        <v>1</v>
      </c>
      <c r="C44" s="6">
        <f>SUM(C37:C43)+155</f>
        <v>855.5</v>
      </c>
      <c r="D44" s="7">
        <f>SUM(D37:D43)</f>
        <v>32.590000000000003</v>
      </c>
      <c r="E44" s="7">
        <f>SUM(E37:E43)</f>
        <v>32.01</v>
      </c>
      <c r="F44" s="7">
        <f>SUM(F37:F43)</f>
        <v>128.98000000000002</v>
      </c>
      <c r="G44" s="6">
        <f>SUM(G37:G43)</f>
        <v>937.31000000000006</v>
      </c>
      <c r="H44" s="51"/>
    </row>
    <row r="45" spans="1:8" x14ac:dyDescent="0.25">
      <c r="A45" s="83" t="s">
        <v>4</v>
      </c>
      <c r="B45" s="16" t="s">
        <v>76</v>
      </c>
      <c r="C45" s="8">
        <v>60</v>
      </c>
      <c r="D45" s="19">
        <v>3.4</v>
      </c>
      <c r="E45" s="19">
        <v>1.7</v>
      </c>
      <c r="F45" s="19">
        <v>24.7</v>
      </c>
      <c r="G45" s="8">
        <v>221</v>
      </c>
      <c r="H45" s="89">
        <v>49</v>
      </c>
    </row>
    <row r="46" spans="1:8" x14ac:dyDescent="0.25">
      <c r="A46" s="83"/>
      <c r="B46" s="13" t="s">
        <v>49</v>
      </c>
      <c r="C46" s="11">
        <v>200</v>
      </c>
      <c r="D46" s="12">
        <v>1</v>
      </c>
      <c r="E46" s="12">
        <v>0.2</v>
      </c>
      <c r="F46" s="12">
        <v>20.2</v>
      </c>
      <c r="G46" s="11">
        <v>86</v>
      </c>
      <c r="H46" s="89"/>
    </row>
    <row r="47" spans="1:8" x14ac:dyDescent="0.25">
      <c r="A47" s="83"/>
      <c r="B47" s="9" t="s">
        <v>1</v>
      </c>
      <c r="C47" s="6">
        <f>SUM(C45:C46)</f>
        <v>260</v>
      </c>
      <c r="D47" s="7">
        <f>SUM(D45:D46)</f>
        <v>4.4000000000000004</v>
      </c>
      <c r="E47" s="7">
        <f>SUM(E45:E46)</f>
        <v>1.9</v>
      </c>
      <c r="F47" s="7">
        <f>SUM(F45:F46)</f>
        <v>44.9</v>
      </c>
      <c r="G47" s="6">
        <f>SUM(G45:G46)</f>
        <v>307</v>
      </c>
      <c r="H47" s="5"/>
    </row>
    <row r="48" spans="1:8" x14ac:dyDescent="0.25">
      <c r="A48" s="10"/>
      <c r="B48" s="9" t="s">
        <v>0</v>
      </c>
      <c r="C48" s="8"/>
      <c r="D48" s="7">
        <f>D47+D44+D36</f>
        <v>60.813000000000002</v>
      </c>
      <c r="E48" s="7">
        <f>E47+E44+E36</f>
        <v>56.600999999999999</v>
      </c>
      <c r="F48" s="7">
        <f>F47+F44+F36</f>
        <v>251.48100000000002</v>
      </c>
      <c r="G48" s="6">
        <f>G47+G44+G36</f>
        <v>1931.2</v>
      </c>
      <c r="H48" s="5"/>
    </row>
    <row r="49" spans="1:8" ht="15" customHeight="1" x14ac:dyDescent="0.25">
      <c r="A49" s="33"/>
      <c r="C49" s="25"/>
      <c r="D49" s="26"/>
      <c r="E49" s="26"/>
      <c r="F49" s="26"/>
      <c r="G49" s="25"/>
    </row>
    <row r="50" spans="1:8" ht="15.75" x14ac:dyDescent="0.25">
      <c r="A50" s="33"/>
      <c r="B50" s="29"/>
      <c r="C50" s="39" t="s">
        <v>46</v>
      </c>
      <c r="D50" s="27"/>
      <c r="E50" s="26"/>
      <c r="F50" s="26"/>
      <c r="G50" s="25"/>
    </row>
    <row r="51" spans="1:8" ht="15.75" customHeight="1" x14ac:dyDescent="0.25">
      <c r="C51" s="25"/>
      <c r="D51" s="26"/>
      <c r="E51" s="26"/>
      <c r="F51" s="26"/>
      <c r="G51" s="25"/>
    </row>
    <row r="52" spans="1:8" ht="25.5" customHeight="1" x14ac:dyDescent="0.25">
      <c r="A52" s="88" t="s">
        <v>21</v>
      </c>
      <c r="B52" s="81" t="s">
        <v>130</v>
      </c>
      <c r="C52" s="82" t="s">
        <v>129</v>
      </c>
      <c r="D52" s="84" t="s">
        <v>20</v>
      </c>
      <c r="E52" s="84"/>
      <c r="F52" s="84"/>
      <c r="G52" s="82" t="s">
        <v>128</v>
      </c>
      <c r="H52" s="77" t="s">
        <v>19</v>
      </c>
    </row>
    <row r="53" spans="1:8" x14ac:dyDescent="0.25">
      <c r="A53" s="88"/>
      <c r="B53" s="81"/>
      <c r="C53" s="82"/>
      <c r="D53" s="60" t="s">
        <v>127</v>
      </c>
      <c r="E53" s="60" t="s">
        <v>126</v>
      </c>
      <c r="F53" s="60" t="s">
        <v>125</v>
      </c>
      <c r="G53" s="82"/>
      <c r="H53" s="77"/>
    </row>
    <row r="54" spans="1:8" ht="15" customHeight="1" x14ac:dyDescent="0.25">
      <c r="A54" s="83" t="s">
        <v>18</v>
      </c>
      <c r="B54" s="16" t="s">
        <v>33</v>
      </c>
      <c r="C54" s="11">
        <v>10</v>
      </c>
      <c r="D54" s="12">
        <v>0.08</v>
      </c>
      <c r="E54" s="12">
        <v>7.25</v>
      </c>
      <c r="F54" s="12">
        <v>0.13</v>
      </c>
      <c r="G54" s="11">
        <v>66</v>
      </c>
      <c r="H54" s="78">
        <v>87</v>
      </c>
    </row>
    <row r="55" spans="1:8" ht="15" customHeight="1" x14ac:dyDescent="0.25">
      <c r="A55" s="83"/>
      <c r="B55" s="16" t="s">
        <v>32</v>
      </c>
      <c r="C55" s="11">
        <v>150</v>
      </c>
      <c r="D55" s="19">
        <v>1.35</v>
      </c>
      <c r="E55" s="19">
        <v>0.3</v>
      </c>
      <c r="F55" s="19">
        <v>12.15</v>
      </c>
      <c r="G55" s="8">
        <v>54</v>
      </c>
      <c r="H55" s="79"/>
    </row>
    <row r="56" spans="1:8" ht="25.5" x14ac:dyDescent="0.25">
      <c r="A56" s="83"/>
      <c r="B56" s="16" t="s">
        <v>86</v>
      </c>
      <c r="C56" s="11" t="s">
        <v>55</v>
      </c>
      <c r="D56" s="19">
        <v>27.810000000000006</v>
      </c>
      <c r="E56" s="19">
        <v>19.82</v>
      </c>
      <c r="F56" s="19">
        <v>36.600000000000009</v>
      </c>
      <c r="G56" s="8">
        <v>435.80000000000007</v>
      </c>
      <c r="H56" s="79"/>
    </row>
    <row r="57" spans="1:8" ht="15" customHeight="1" x14ac:dyDescent="0.25">
      <c r="A57" s="83"/>
      <c r="B57" s="13" t="s">
        <v>29</v>
      </c>
      <c r="C57" s="24" t="s">
        <v>28</v>
      </c>
      <c r="D57" s="12">
        <v>0.3</v>
      </c>
      <c r="E57" s="12">
        <v>0.1</v>
      </c>
      <c r="F57" s="12">
        <v>9.5</v>
      </c>
      <c r="G57" s="11">
        <v>40</v>
      </c>
      <c r="H57" s="79"/>
    </row>
    <row r="58" spans="1:8" ht="15" customHeight="1" x14ac:dyDescent="0.25">
      <c r="A58" s="83"/>
      <c r="B58" s="18" t="s">
        <v>6</v>
      </c>
      <c r="C58" s="23">
        <v>38</v>
      </c>
      <c r="D58" s="15">
        <v>3</v>
      </c>
      <c r="E58" s="15">
        <v>0.38</v>
      </c>
      <c r="F58" s="15">
        <v>18.350000000000001</v>
      </c>
      <c r="G58" s="14">
        <v>88.84</v>
      </c>
      <c r="H58" s="80"/>
    </row>
    <row r="59" spans="1:8" ht="15" customHeight="1" x14ac:dyDescent="0.25">
      <c r="A59" s="5"/>
      <c r="B59" s="9" t="s">
        <v>1</v>
      </c>
      <c r="C59" s="6">
        <f>SUM(C54:C58)+170+207</f>
        <v>575</v>
      </c>
      <c r="D59" s="7">
        <f>SUM(D54:D58)</f>
        <v>32.540000000000006</v>
      </c>
      <c r="E59" s="7">
        <f>SUM(E54:E58)</f>
        <v>27.85</v>
      </c>
      <c r="F59" s="7">
        <f>SUM(F54:F58)</f>
        <v>76.730000000000018</v>
      </c>
      <c r="G59" s="6">
        <f>SUM(G54:G58)</f>
        <v>684.6400000000001</v>
      </c>
      <c r="H59" s="30"/>
    </row>
    <row r="60" spans="1:8" s="4" customFormat="1" ht="15" customHeight="1" x14ac:dyDescent="0.25">
      <c r="A60" s="74" t="s">
        <v>12</v>
      </c>
      <c r="B60" s="65" t="s">
        <v>136</v>
      </c>
      <c r="C60" s="66">
        <v>60</v>
      </c>
      <c r="D60" s="67">
        <v>0.66</v>
      </c>
      <c r="E60" s="68">
        <v>0.12</v>
      </c>
      <c r="F60" s="62">
        <v>2.2799999999999998</v>
      </c>
      <c r="G60" s="69">
        <v>13.2</v>
      </c>
      <c r="H60" s="85">
        <v>123</v>
      </c>
    </row>
    <row r="61" spans="1:8" ht="15" customHeight="1" x14ac:dyDescent="0.25">
      <c r="A61" s="75"/>
      <c r="B61" s="22" t="s">
        <v>121</v>
      </c>
      <c r="C61" s="11">
        <v>250</v>
      </c>
      <c r="D61" s="19">
        <v>4.9000000000000004</v>
      </c>
      <c r="E61" s="19">
        <v>4.5999999999999996</v>
      </c>
      <c r="F61" s="19">
        <v>16.8</v>
      </c>
      <c r="G61" s="8">
        <v>140</v>
      </c>
      <c r="H61" s="86"/>
    </row>
    <row r="62" spans="1:8" ht="15" customHeight="1" x14ac:dyDescent="0.25">
      <c r="A62" s="75"/>
      <c r="B62" s="18" t="s">
        <v>120</v>
      </c>
      <c r="C62" s="11">
        <v>90</v>
      </c>
      <c r="D62" s="12">
        <v>12.853079999999999</v>
      </c>
      <c r="E62" s="12">
        <v>3.0460050000000005</v>
      </c>
      <c r="F62" s="12">
        <v>11.595959999999998</v>
      </c>
      <c r="G62" s="11">
        <v>125.98335000000002</v>
      </c>
      <c r="H62" s="86"/>
    </row>
    <row r="63" spans="1:8" s="33" customFormat="1" ht="15" customHeight="1" x14ac:dyDescent="0.25">
      <c r="A63" s="75"/>
      <c r="B63" s="18" t="s">
        <v>139</v>
      </c>
      <c r="C63" s="11">
        <v>150</v>
      </c>
      <c r="D63" s="19">
        <v>4.3600000000000003</v>
      </c>
      <c r="E63" s="19">
        <v>5.867</v>
      </c>
      <c r="F63" s="19">
        <v>35.533999999999999</v>
      </c>
      <c r="G63" s="8">
        <v>212.81</v>
      </c>
      <c r="H63" s="86"/>
    </row>
    <row r="64" spans="1:8" ht="15" customHeight="1" x14ac:dyDescent="0.25">
      <c r="A64" s="75"/>
      <c r="B64" s="18" t="s">
        <v>82</v>
      </c>
      <c r="C64" s="11">
        <v>200</v>
      </c>
      <c r="D64" s="12">
        <v>0.1</v>
      </c>
      <c r="E64" s="12">
        <v>0.1</v>
      </c>
      <c r="F64" s="12">
        <v>11.1</v>
      </c>
      <c r="G64" s="11">
        <v>46</v>
      </c>
      <c r="H64" s="86"/>
    </row>
    <row r="65" spans="1:8" ht="15" customHeight="1" x14ac:dyDescent="0.25">
      <c r="A65" s="75"/>
      <c r="B65" s="18" t="s">
        <v>6</v>
      </c>
      <c r="C65" s="11">
        <v>52.5</v>
      </c>
      <c r="D65" s="12">
        <v>4.1100000000000003</v>
      </c>
      <c r="E65" s="12">
        <v>0.52</v>
      </c>
      <c r="F65" s="12">
        <v>25.12</v>
      </c>
      <c r="G65" s="11">
        <v>121.58</v>
      </c>
      <c r="H65" s="86"/>
    </row>
    <row r="66" spans="1:8" ht="15" customHeight="1" x14ac:dyDescent="0.25">
      <c r="A66" s="76"/>
      <c r="B66" s="16" t="s">
        <v>5</v>
      </c>
      <c r="C66" s="11">
        <v>48</v>
      </c>
      <c r="D66" s="12">
        <v>3.36</v>
      </c>
      <c r="E66" s="12">
        <v>0.48</v>
      </c>
      <c r="F66" s="12">
        <v>20.64</v>
      </c>
      <c r="G66" s="11">
        <v>100.8</v>
      </c>
      <c r="H66" s="87"/>
    </row>
    <row r="67" spans="1:8" s="33" customFormat="1" ht="15" customHeight="1" x14ac:dyDescent="0.25">
      <c r="A67" s="10"/>
      <c r="B67" s="9" t="s">
        <v>1</v>
      </c>
      <c r="C67" s="6">
        <f>SUM(C60:C66)</f>
        <v>850.5</v>
      </c>
      <c r="D67" s="7">
        <f>SUM(D60:D66)</f>
        <v>30.34308</v>
      </c>
      <c r="E67" s="7">
        <f>SUM(E60:E66)</f>
        <v>14.733005</v>
      </c>
      <c r="F67" s="7">
        <f>SUM(F60:F66)</f>
        <v>123.06995999999999</v>
      </c>
      <c r="G67" s="6">
        <f>SUM(G60:G66)</f>
        <v>760.37334999999996</v>
      </c>
      <c r="H67" s="50"/>
    </row>
    <row r="68" spans="1:8" ht="15" customHeight="1" x14ac:dyDescent="0.25">
      <c r="A68" s="83" t="s">
        <v>4</v>
      </c>
      <c r="B68" s="16" t="s">
        <v>87</v>
      </c>
      <c r="C68" s="8">
        <v>80</v>
      </c>
      <c r="D68" s="15">
        <v>3.26</v>
      </c>
      <c r="E68" s="15">
        <v>3.6666666666666665</v>
      </c>
      <c r="F68" s="15">
        <v>24.866666666666667</v>
      </c>
      <c r="G68" s="14">
        <v>183.33333333333334</v>
      </c>
      <c r="H68" s="78">
        <v>49</v>
      </c>
    </row>
    <row r="69" spans="1:8" ht="15" customHeight="1" x14ac:dyDescent="0.25">
      <c r="A69" s="83"/>
      <c r="B69" s="16" t="s">
        <v>47</v>
      </c>
      <c r="C69" s="11">
        <v>200</v>
      </c>
      <c r="D69" s="12">
        <v>5.8</v>
      </c>
      <c r="E69" s="12">
        <v>5</v>
      </c>
      <c r="F69" s="12">
        <v>8</v>
      </c>
      <c r="G69" s="11">
        <v>100</v>
      </c>
      <c r="H69" s="79"/>
    </row>
    <row r="70" spans="1:8" x14ac:dyDescent="0.25">
      <c r="A70" s="83"/>
      <c r="B70" s="9" t="s">
        <v>1</v>
      </c>
      <c r="C70" s="6">
        <f>SUM(C68:C69)</f>
        <v>280</v>
      </c>
      <c r="D70" s="7">
        <f>SUM(D68:D69)</f>
        <v>9.0599999999999987</v>
      </c>
      <c r="E70" s="7">
        <f>SUM(E68:E69)</f>
        <v>8.6666666666666661</v>
      </c>
      <c r="F70" s="7">
        <f>SUM(F68:F69)</f>
        <v>32.866666666666667</v>
      </c>
      <c r="G70" s="6">
        <f>SUM(G68:G69)</f>
        <v>283.33333333333337</v>
      </c>
      <c r="H70" s="80"/>
    </row>
    <row r="71" spans="1:8" x14ac:dyDescent="0.25">
      <c r="A71" s="5"/>
      <c r="B71" s="9" t="s">
        <v>0</v>
      </c>
      <c r="C71" s="8"/>
      <c r="D71" s="7">
        <f>D70+D67+D59</f>
        <v>71.943080000000009</v>
      </c>
      <c r="E71" s="7">
        <f>E70+E67+E59</f>
        <v>51.249671666666671</v>
      </c>
      <c r="F71" s="7">
        <f>F70+F67+F59</f>
        <v>232.66662666666667</v>
      </c>
      <c r="G71" s="6">
        <f>G70+G67+G59</f>
        <v>1728.3466833333334</v>
      </c>
      <c r="H71" s="5"/>
    </row>
    <row r="72" spans="1:8" ht="15" customHeight="1" x14ac:dyDescent="0.25">
      <c r="C72" s="25"/>
      <c r="D72" s="26"/>
      <c r="E72" s="26"/>
      <c r="F72" s="26"/>
      <c r="G72" s="25"/>
    </row>
    <row r="73" spans="1:8" ht="15.75" x14ac:dyDescent="0.25">
      <c r="B73" s="29"/>
      <c r="C73" s="39" t="s">
        <v>34</v>
      </c>
      <c r="D73" s="27"/>
      <c r="E73" s="26"/>
      <c r="F73" s="26"/>
      <c r="G73" s="25"/>
    </row>
    <row r="74" spans="1:8" ht="15.75" customHeight="1" x14ac:dyDescent="0.25">
      <c r="C74" s="25"/>
      <c r="D74" s="26"/>
      <c r="E74" s="26"/>
      <c r="F74" s="26"/>
      <c r="G74" s="25"/>
    </row>
    <row r="75" spans="1:8" ht="15" customHeight="1" x14ac:dyDescent="0.25">
      <c r="A75" s="88" t="s">
        <v>21</v>
      </c>
      <c r="B75" s="81" t="s">
        <v>130</v>
      </c>
      <c r="C75" s="82" t="s">
        <v>129</v>
      </c>
      <c r="D75" s="84" t="s">
        <v>20</v>
      </c>
      <c r="E75" s="84"/>
      <c r="F75" s="84"/>
      <c r="G75" s="82" t="s">
        <v>128</v>
      </c>
      <c r="H75" s="77" t="s">
        <v>19</v>
      </c>
    </row>
    <row r="76" spans="1:8" x14ac:dyDescent="0.25">
      <c r="A76" s="88"/>
      <c r="B76" s="81"/>
      <c r="C76" s="82"/>
      <c r="D76" s="60" t="s">
        <v>127</v>
      </c>
      <c r="E76" s="60" t="s">
        <v>126</v>
      </c>
      <c r="F76" s="60" t="s">
        <v>125</v>
      </c>
      <c r="G76" s="82"/>
      <c r="H76" s="77"/>
    </row>
    <row r="77" spans="1:8" ht="15" customHeight="1" x14ac:dyDescent="0.25">
      <c r="A77" s="90" t="s">
        <v>18</v>
      </c>
      <c r="B77" s="16" t="s">
        <v>97</v>
      </c>
      <c r="C77" s="11">
        <v>17.5</v>
      </c>
      <c r="D77" s="12">
        <v>1.7</v>
      </c>
      <c r="E77" s="12">
        <v>4.5</v>
      </c>
      <c r="F77" s="12">
        <v>0.84</v>
      </c>
      <c r="G77" s="11">
        <v>51</v>
      </c>
      <c r="H77" s="78">
        <v>87</v>
      </c>
    </row>
    <row r="78" spans="1:8" ht="15" customHeight="1" x14ac:dyDescent="0.25">
      <c r="A78" s="91"/>
      <c r="B78" s="16" t="s">
        <v>80</v>
      </c>
      <c r="C78" s="11">
        <v>100</v>
      </c>
      <c r="D78" s="19">
        <v>10.1</v>
      </c>
      <c r="E78" s="19">
        <v>11.3</v>
      </c>
      <c r="F78" s="19">
        <v>1.8</v>
      </c>
      <c r="G78" s="8">
        <v>149</v>
      </c>
      <c r="H78" s="79"/>
    </row>
    <row r="79" spans="1:8" ht="15" customHeight="1" x14ac:dyDescent="0.25">
      <c r="A79" s="91"/>
      <c r="B79" s="16" t="s">
        <v>119</v>
      </c>
      <c r="C79" s="49" t="s">
        <v>14</v>
      </c>
      <c r="D79" s="12">
        <v>8.5</v>
      </c>
      <c r="E79" s="12">
        <v>19.100000000000001</v>
      </c>
      <c r="F79" s="12">
        <v>40</v>
      </c>
      <c r="G79" s="11">
        <v>294</v>
      </c>
      <c r="H79" s="79"/>
    </row>
    <row r="80" spans="1:8" ht="15" customHeight="1" x14ac:dyDescent="0.25">
      <c r="A80" s="91"/>
      <c r="B80" s="13" t="s">
        <v>54</v>
      </c>
      <c r="C80" s="11">
        <v>200</v>
      </c>
      <c r="D80" s="12">
        <v>1.4</v>
      </c>
      <c r="E80" s="12">
        <v>1.2</v>
      </c>
      <c r="F80" s="12">
        <v>11.4</v>
      </c>
      <c r="G80" s="11">
        <v>63</v>
      </c>
      <c r="H80" s="79"/>
    </row>
    <row r="81" spans="1:8" ht="15" customHeight="1" x14ac:dyDescent="0.25">
      <c r="A81" s="91"/>
      <c r="B81" s="18" t="s">
        <v>6</v>
      </c>
      <c r="C81" s="23">
        <v>37.5</v>
      </c>
      <c r="D81" s="15">
        <v>3</v>
      </c>
      <c r="E81" s="15">
        <v>0.38</v>
      </c>
      <c r="F81" s="15">
        <v>18.350000000000001</v>
      </c>
      <c r="G81" s="14">
        <v>88.84</v>
      </c>
      <c r="H81" s="79"/>
    </row>
    <row r="82" spans="1:8" ht="15" customHeight="1" x14ac:dyDescent="0.25">
      <c r="A82" s="92"/>
      <c r="B82" s="9" t="s">
        <v>1</v>
      </c>
      <c r="C82" s="6">
        <f>SUM(C77:C81)+120</f>
        <v>475</v>
      </c>
      <c r="D82" s="7">
        <f>SUM(D77:D81)</f>
        <v>24.699999999999996</v>
      </c>
      <c r="E82" s="7">
        <f>SUM(E77:E81)</f>
        <v>36.480000000000011</v>
      </c>
      <c r="F82" s="7">
        <f>SUM(F77:F81)</f>
        <v>72.39</v>
      </c>
      <c r="G82" s="6">
        <f>SUM(G77:G81)</f>
        <v>645.84</v>
      </c>
      <c r="H82" s="17"/>
    </row>
    <row r="83" spans="1:8" ht="15" customHeight="1" x14ac:dyDescent="0.25">
      <c r="A83" s="74" t="s">
        <v>12</v>
      </c>
      <c r="B83" s="16" t="s">
        <v>32</v>
      </c>
      <c r="C83" s="11">
        <v>150</v>
      </c>
      <c r="D83" s="19">
        <v>1.35</v>
      </c>
      <c r="E83" s="19">
        <v>0.3</v>
      </c>
      <c r="F83" s="19">
        <v>12.15</v>
      </c>
      <c r="G83" s="8">
        <v>54</v>
      </c>
      <c r="H83" s="78">
        <v>123</v>
      </c>
    </row>
    <row r="84" spans="1:8" ht="15" customHeight="1" x14ac:dyDescent="0.25">
      <c r="A84" s="75"/>
      <c r="B84" s="22" t="s">
        <v>10</v>
      </c>
      <c r="C84" s="11">
        <v>260</v>
      </c>
      <c r="D84" s="19">
        <v>4.5</v>
      </c>
      <c r="E84" s="19">
        <v>6.7</v>
      </c>
      <c r="F84" s="19">
        <v>10.5</v>
      </c>
      <c r="G84" s="8">
        <v>128</v>
      </c>
      <c r="H84" s="79"/>
    </row>
    <row r="85" spans="1:8" ht="15" customHeight="1" x14ac:dyDescent="0.25">
      <c r="A85" s="75"/>
      <c r="B85" s="16" t="s">
        <v>69</v>
      </c>
      <c r="C85" s="11">
        <v>200</v>
      </c>
      <c r="D85" s="19">
        <v>21.99</v>
      </c>
      <c r="E85" s="19">
        <v>22.52</v>
      </c>
      <c r="F85" s="19">
        <v>34.69</v>
      </c>
      <c r="G85" s="8">
        <v>429.33</v>
      </c>
      <c r="H85" s="79"/>
    </row>
    <row r="86" spans="1:8" ht="15" customHeight="1" x14ac:dyDescent="0.25">
      <c r="A86" s="75"/>
      <c r="B86" s="18" t="s">
        <v>37</v>
      </c>
      <c r="C86" s="11">
        <v>200</v>
      </c>
      <c r="D86" s="12">
        <v>0.2</v>
      </c>
      <c r="E86" s="12">
        <v>0.1</v>
      </c>
      <c r="F86" s="12">
        <v>10.7</v>
      </c>
      <c r="G86" s="11">
        <v>44</v>
      </c>
      <c r="H86" s="79"/>
    </row>
    <row r="87" spans="1:8" ht="14.25" customHeight="1" x14ac:dyDescent="0.25">
      <c r="A87" s="75"/>
      <c r="B87" s="18" t="s">
        <v>6</v>
      </c>
      <c r="C87" s="11">
        <v>52.5</v>
      </c>
      <c r="D87" s="12">
        <v>4.1100000000000003</v>
      </c>
      <c r="E87" s="12">
        <v>0.52</v>
      </c>
      <c r="F87" s="12">
        <v>25.12</v>
      </c>
      <c r="G87" s="11">
        <v>121.58</v>
      </c>
      <c r="H87" s="79"/>
    </row>
    <row r="88" spans="1:8" ht="15" customHeight="1" x14ac:dyDescent="0.25">
      <c r="A88" s="75"/>
      <c r="B88" s="16" t="s">
        <v>5</v>
      </c>
      <c r="C88" s="11">
        <v>28</v>
      </c>
      <c r="D88" s="12">
        <v>1.57</v>
      </c>
      <c r="E88" s="12">
        <v>0.31</v>
      </c>
      <c r="F88" s="12">
        <v>13.83</v>
      </c>
      <c r="G88" s="11">
        <v>64.37</v>
      </c>
      <c r="H88" s="79"/>
    </row>
    <row r="89" spans="1:8" ht="15" customHeight="1" x14ac:dyDescent="0.25">
      <c r="A89" s="76"/>
      <c r="B89" s="9" t="s">
        <v>1</v>
      </c>
      <c r="C89" s="6">
        <f>SUM(C83:C88)</f>
        <v>890.5</v>
      </c>
      <c r="D89" s="7">
        <f>SUM(D83:D88)</f>
        <v>33.72</v>
      </c>
      <c r="E89" s="7">
        <f>SUM(E83:E88)</f>
        <v>30.45</v>
      </c>
      <c r="F89" s="7">
        <f>SUM(F83:F88)</f>
        <v>106.99</v>
      </c>
      <c r="G89" s="6">
        <f>SUM(G83:G88)</f>
        <v>841.28</v>
      </c>
      <c r="H89" s="17"/>
    </row>
    <row r="90" spans="1:8" x14ac:dyDescent="0.25">
      <c r="A90" s="74" t="s">
        <v>4</v>
      </c>
      <c r="B90" s="16" t="s">
        <v>3</v>
      </c>
      <c r="C90" s="8">
        <v>50</v>
      </c>
      <c r="D90" s="15">
        <v>1.0920000000000001</v>
      </c>
      <c r="E90" s="15">
        <v>5.1239999999999997</v>
      </c>
      <c r="F90" s="15">
        <v>18.564</v>
      </c>
      <c r="G90" s="14">
        <v>124.6</v>
      </c>
      <c r="H90" s="78">
        <v>49</v>
      </c>
    </row>
    <row r="91" spans="1:8" x14ac:dyDescent="0.25">
      <c r="A91" s="75"/>
      <c r="B91" s="16" t="s">
        <v>13</v>
      </c>
      <c r="C91" s="11">
        <v>200</v>
      </c>
      <c r="D91" s="15">
        <v>0.67</v>
      </c>
      <c r="E91" s="15">
        <v>0.27</v>
      </c>
      <c r="F91" s="15">
        <v>18.3</v>
      </c>
      <c r="G91" s="14">
        <v>78</v>
      </c>
      <c r="H91" s="79"/>
    </row>
    <row r="92" spans="1:8" x14ac:dyDescent="0.25">
      <c r="A92" s="76"/>
      <c r="B92" s="9" t="s">
        <v>1</v>
      </c>
      <c r="C92" s="6">
        <f>SUM(C90:C91)</f>
        <v>250</v>
      </c>
      <c r="D92" s="7">
        <f>SUM(D90:D91)</f>
        <v>1.762</v>
      </c>
      <c r="E92" s="7">
        <f>SUM(E90:E91)</f>
        <v>5.3940000000000001</v>
      </c>
      <c r="F92" s="7">
        <f>SUM(F90:F91)</f>
        <v>36.864000000000004</v>
      </c>
      <c r="G92" s="6">
        <f>SUM(G90:G91)</f>
        <v>202.6</v>
      </c>
      <c r="H92" s="80"/>
    </row>
    <row r="93" spans="1:8" x14ac:dyDescent="0.25">
      <c r="A93" s="10"/>
      <c r="B93" s="9" t="s">
        <v>0</v>
      </c>
      <c r="C93" s="8"/>
      <c r="D93" s="7">
        <f>D92+D89+D82</f>
        <v>60.181999999999995</v>
      </c>
      <c r="E93" s="7">
        <f>E92+E89+E82</f>
        <v>72.324000000000012</v>
      </c>
      <c r="F93" s="7">
        <f>F92+F89+F82</f>
        <v>216.24399999999997</v>
      </c>
      <c r="G93" s="6">
        <f>G92+G89+G82</f>
        <v>1689.7199999999998</v>
      </c>
      <c r="H93" s="5"/>
    </row>
    <row r="94" spans="1:8" ht="15" customHeight="1" x14ac:dyDescent="0.25"/>
    <row r="95" spans="1:8" ht="15.75" x14ac:dyDescent="0.25">
      <c r="B95" s="29"/>
      <c r="C95" s="39" t="s">
        <v>22</v>
      </c>
      <c r="D95" s="27"/>
      <c r="E95" s="26"/>
      <c r="F95" s="26"/>
      <c r="G95" s="25"/>
    </row>
    <row r="96" spans="1:8" x14ac:dyDescent="0.25">
      <c r="C96" s="25"/>
      <c r="D96" s="26"/>
      <c r="E96" s="26"/>
      <c r="F96" s="26"/>
      <c r="G96" s="25"/>
    </row>
    <row r="97" spans="1:8" ht="15" customHeight="1" x14ac:dyDescent="0.25">
      <c r="A97" s="88" t="s">
        <v>21</v>
      </c>
      <c r="B97" s="81" t="s">
        <v>130</v>
      </c>
      <c r="C97" s="82" t="s">
        <v>129</v>
      </c>
      <c r="D97" s="84" t="s">
        <v>20</v>
      </c>
      <c r="E97" s="84"/>
      <c r="F97" s="84"/>
      <c r="G97" s="82" t="s">
        <v>128</v>
      </c>
      <c r="H97" s="77" t="s">
        <v>19</v>
      </c>
    </row>
    <row r="98" spans="1:8" x14ac:dyDescent="0.25">
      <c r="A98" s="88"/>
      <c r="B98" s="81"/>
      <c r="C98" s="82"/>
      <c r="D98" s="60" t="s">
        <v>127</v>
      </c>
      <c r="E98" s="60" t="s">
        <v>126</v>
      </c>
      <c r="F98" s="60" t="s">
        <v>125</v>
      </c>
      <c r="G98" s="82"/>
      <c r="H98" s="77"/>
    </row>
    <row r="99" spans="1:8" x14ac:dyDescent="0.25">
      <c r="A99" s="74" t="s">
        <v>18</v>
      </c>
      <c r="B99" s="16" t="s">
        <v>33</v>
      </c>
      <c r="C99" s="11">
        <v>10</v>
      </c>
      <c r="D99" s="12">
        <v>0.08</v>
      </c>
      <c r="E99" s="12">
        <v>7.25</v>
      </c>
      <c r="F99" s="12">
        <v>0.13</v>
      </c>
      <c r="G99" s="11">
        <v>66</v>
      </c>
      <c r="H99" s="78">
        <v>87</v>
      </c>
    </row>
    <row r="100" spans="1:8" x14ac:dyDescent="0.25">
      <c r="A100" s="75"/>
      <c r="B100" s="16" t="s">
        <v>41</v>
      </c>
      <c r="C100" s="11">
        <v>60</v>
      </c>
      <c r="D100" s="12">
        <v>0</v>
      </c>
      <c r="E100" s="12">
        <v>4.2</v>
      </c>
      <c r="F100" s="12">
        <v>4.2</v>
      </c>
      <c r="G100" s="11">
        <v>54</v>
      </c>
      <c r="H100" s="79"/>
    </row>
    <row r="101" spans="1:8" ht="15" customHeight="1" x14ac:dyDescent="0.25">
      <c r="A101" s="75"/>
      <c r="B101" s="16" t="s">
        <v>118</v>
      </c>
      <c r="C101" s="11">
        <v>90</v>
      </c>
      <c r="D101" s="12">
        <v>14.689800000000002</v>
      </c>
      <c r="E101" s="12">
        <v>12.965175000000002</v>
      </c>
      <c r="F101" s="12">
        <v>2.9349395999999994</v>
      </c>
      <c r="G101" s="11">
        <v>184</v>
      </c>
      <c r="H101" s="79"/>
    </row>
    <row r="102" spans="1:8" x14ac:dyDescent="0.25">
      <c r="A102" s="75"/>
      <c r="B102" s="16" t="s">
        <v>38</v>
      </c>
      <c r="C102" s="24" t="s">
        <v>7</v>
      </c>
      <c r="D102" s="19">
        <v>5.5</v>
      </c>
      <c r="E102" s="19">
        <v>4.5</v>
      </c>
      <c r="F102" s="19">
        <v>26.4</v>
      </c>
      <c r="G102" s="8">
        <v>168.6</v>
      </c>
      <c r="H102" s="79"/>
    </row>
    <row r="103" spans="1:8" s="33" customFormat="1" x14ac:dyDescent="0.25">
      <c r="A103" s="75"/>
      <c r="B103" s="13" t="s">
        <v>117</v>
      </c>
      <c r="C103" s="11">
        <v>200</v>
      </c>
      <c r="D103" s="12">
        <v>0.2</v>
      </c>
      <c r="E103" s="12">
        <v>0.1</v>
      </c>
      <c r="F103" s="12">
        <v>9.3000000000000007</v>
      </c>
      <c r="G103" s="11">
        <v>38</v>
      </c>
      <c r="H103" s="79"/>
    </row>
    <row r="104" spans="1:8" x14ac:dyDescent="0.25">
      <c r="A104" s="75"/>
      <c r="B104" s="18" t="s">
        <v>6</v>
      </c>
      <c r="C104" s="23">
        <v>37.5</v>
      </c>
      <c r="D104" s="15">
        <v>4</v>
      </c>
      <c r="E104" s="15">
        <v>0.51</v>
      </c>
      <c r="F104" s="15">
        <v>24.47</v>
      </c>
      <c r="G104" s="14">
        <v>118.45</v>
      </c>
      <c r="H104" s="80"/>
    </row>
    <row r="105" spans="1:8" ht="18.75" x14ac:dyDescent="0.25">
      <c r="A105" s="76"/>
      <c r="B105" s="9" t="s">
        <v>1</v>
      </c>
      <c r="C105" s="6">
        <f>SUM(C99:C104)+155</f>
        <v>552.5</v>
      </c>
      <c r="D105" s="7">
        <f>SUM(D99:D104)</f>
        <v>24.469800000000003</v>
      </c>
      <c r="E105" s="7">
        <f>SUM(E99:E104)</f>
        <v>29.525175000000004</v>
      </c>
      <c r="F105" s="7">
        <f>SUM(F99:F104)</f>
        <v>67.434939599999993</v>
      </c>
      <c r="G105" s="6">
        <f>SUM(G99:G104)</f>
        <v>629.05000000000007</v>
      </c>
      <c r="H105" s="17"/>
    </row>
    <row r="106" spans="1:8" x14ac:dyDescent="0.25">
      <c r="A106" s="83" t="s">
        <v>12</v>
      </c>
      <c r="B106" s="16" t="s">
        <v>116</v>
      </c>
      <c r="C106" s="11">
        <v>60</v>
      </c>
      <c r="D106" s="12">
        <v>0.6</v>
      </c>
      <c r="E106" s="12">
        <v>3.6</v>
      </c>
      <c r="F106" s="12">
        <v>6.6</v>
      </c>
      <c r="G106" s="11">
        <v>61</v>
      </c>
      <c r="H106" s="78">
        <v>123</v>
      </c>
    </row>
    <row r="107" spans="1:8" ht="25.5" x14ac:dyDescent="0.25">
      <c r="A107" s="83"/>
      <c r="B107" s="22" t="s">
        <v>115</v>
      </c>
      <c r="C107" s="24" t="s">
        <v>63</v>
      </c>
      <c r="D107" s="19">
        <v>11.4</v>
      </c>
      <c r="E107" s="19">
        <v>4.7</v>
      </c>
      <c r="F107" s="19">
        <v>5.3</v>
      </c>
      <c r="G107" s="8">
        <v>109</v>
      </c>
      <c r="H107" s="79"/>
    </row>
    <row r="108" spans="1:8" x14ac:dyDescent="0.25">
      <c r="A108" s="83"/>
      <c r="B108" s="16" t="s">
        <v>114</v>
      </c>
      <c r="C108" s="11">
        <v>200</v>
      </c>
      <c r="D108" s="12">
        <v>23.735714285714288</v>
      </c>
      <c r="E108" s="12">
        <v>24.664285714285715</v>
      </c>
      <c r="F108" s="12">
        <v>28.192857142857143</v>
      </c>
      <c r="G108" s="11">
        <v>417.07142857142856</v>
      </c>
      <c r="H108" s="79"/>
    </row>
    <row r="109" spans="1:8" s="33" customFormat="1" x14ac:dyDescent="0.25">
      <c r="A109" s="83"/>
      <c r="B109" s="16" t="s">
        <v>25</v>
      </c>
      <c r="C109" s="11">
        <v>200</v>
      </c>
      <c r="D109" s="12">
        <v>0.8</v>
      </c>
      <c r="E109" s="12">
        <v>0.05</v>
      </c>
      <c r="F109" s="19">
        <v>22.6</v>
      </c>
      <c r="G109" s="11">
        <v>95</v>
      </c>
      <c r="H109" s="79"/>
    </row>
    <row r="110" spans="1:8" ht="15" customHeight="1" x14ac:dyDescent="0.25">
      <c r="A110" s="83"/>
      <c r="B110" s="18" t="s">
        <v>6</v>
      </c>
      <c r="C110" s="11">
        <v>52.5</v>
      </c>
      <c r="D110" s="12">
        <v>4.1100000000000003</v>
      </c>
      <c r="E110" s="12">
        <v>0.52</v>
      </c>
      <c r="F110" s="12">
        <v>25.12</v>
      </c>
      <c r="G110" s="11">
        <v>121.58</v>
      </c>
      <c r="H110" s="79"/>
    </row>
    <row r="111" spans="1:8" x14ac:dyDescent="0.25">
      <c r="A111" s="83"/>
      <c r="B111" s="16" t="s">
        <v>5</v>
      </c>
      <c r="C111" s="11">
        <v>48</v>
      </c>
      <c r="D111" s="12">
        <v>3.36</v>
      </c>
      <c r="E111" s="12">
        <v>0.48</v>
      </c>
      <c r="F111" s="12">
        <v>20.64</v>
      </c>
      <c r="G111" s="11">
        <v>100.8</v>
      </c>
      <c r="H111" s="80"/>
    </row>
    <row r="112" spans="1:8" ht="15.75" customHeight="1" x14ac:dyDescent="0.25">
      <c r="A112" s="83"/>
      <c r="B112" s="9" t="s">
        <v>1</v>
      </c>
      <c r="C112" s="6">
        <f>SUM(C106:C111)+260</f>
        <v>820.5</v>
      </c>
      <c r="D112" s="7">
        <f>SUM(D106:D111)</f>
        <v>44.005714285714284</v>
      </c>
      <c r="E112" s="7">
        <f>SUM(E106:E111)</f>
        <v>34.014285714285712</v>
      </c>
      <c r="F112" s="7">
        <f>SUM(F106:F111)</f>
        <v>108.45285714285714</v>
      </c>
      <c r="G112" s="6">
        <f>SUM(G106:G111)</f>
        <v>904.45142857142855</v>
      </c>
      <c r="H112" s="17"/>
    </row>
    <row r="113" spans="1:8" x14ac:dyDescent="0.25">
      <c r="A113" s="74" t="s">
        <v>4</v>
      </c>
      <c r="B113" s="16" t="s">
        <v>32</v>
      </c>
      <c r="C113" s="8">
        <v>100</v>
      </c>
      <c r="D113" s="15">
        <v>0.4</v>
      </c>
      <c r="E113" s="15">
        <v>0.4</v>
      </c>
      <c r="F113" s="15">
        <v>9.8000000000000007</v>
      </c>
      <c r="G113" s="14">
        <v>47</v>
      </c>
      <c r="H113" s="78">
        <v>49</v>
      </c>
    </row>
    <row r="114" spans="1:8" x14ac:dyDescent="0.25">
      <c r="A114" s="75"/>
      <c r="B114" s="16" t="s">
        <v>112</v>
      </c>
      <c r="C114" s="8">
        <v>30</v>
      </c>
      <c r="D114" s="15">
        <v>2.2799999999999998</v>
      </c>
      <c r="E114" s="15">
        <v>4.6500000000000004</v>
      </c>
      <c r="F114" s="15">
        <v>19.079999999999998</v>
      </c>
      <c r="G114" s="14">
        <v>128.4</v>
      </c>
      <c r="H114" s="79"/>
    </row>
    <row r="115" spans="1:8" x14ac:dyDescent="0.25">
      <c r="A115" s="75"/>
      <c r="B115" s="13" t="s">
        <v>75</v>
      </c>
      <c r="C115" s="11">
        <v>200</v>
      </c>
      <c r="D115" s="12">
        <v>0</v>
      </c>
      <c r="E115" s="12">
        <v>0</v>
      </c>
      <c r="F115" s="12">
        <v>15</v>
      </c>
      <c r="G115" s="11">
        <v>30</v>
      </c>
      <c r="H115" s="80"/>
    </row>
    <row r="116" spans="1:8" x14ac:dyDescent="0.25">
      <c r="A116" s="76"/>
      <c r="B116" s="9" t="s">
        <v>1</v>
      </c>
      <c r="C116" s="6">
        <f>SUM(C113:C115)</f>
        <v>330</v>
      </c>
      <c r="D116" s="7">
        <f>SUM(D113:D115)</f>
        <v>2.6799999999999997</v>
      </c>
      <c r="E116" s="7">
        <f>SUM(E113:E115)</f>
        <v>5.0500000000000007</v>
      </c>
      <c r="F116" s="7">
        <f>SUM(F113:F115)</f>
        <v>43.879999999999995</v>
      </c>
      <c r="G116" s="6">
        <f>SUM(G113:G115)</f>
        <v>205.4</v>
      </c>
      <c r="H116" s="5"/>
    </row>
    <row r="117" spans="1:8" x14ac:dyDescent="0.25">
      <c r="A117" s="10"/>
      <c r="B117" s="9" t="s">
        <v>0</v>
      </c>
      <c r="C117" s="8"/>
      <c r="D117" s="7">
        <f>D116+D112+D105</f>
        <v>71.15551428571429</v>
      </c>
      <c r="E117" s="7">
        <f>E116+E112+E105</f>
        <v>68.589460714285721</v>
      </c>
      <c r="F117" s="7">
        <f>F116+F112+F105</f>
        <v>219.76779674285712</v>
      </c>
      <c r="G117" s="6">
        <f>G116+G112+G105</f>
        <v>1738.9014285714288</v>
      </c>
      <c r="H117" s="5"/>
    </row>
    <row r="118" spans="1:8" x14ac:dyDescent="0.25">
      <c r="A118" s="33"/>
      <c r="B118" s="37"/>
      <c r="C118" s="36"/>
      <c r="D118" s="35"/>
      <c r="E118" s="35"/>
      <c r="F118" s="35"/>
      <c r="G118" s="34"/>
    </row>
    <row r="119" spans="1:8" ht="15.75" x14ac:dyDescent="0.25">
      <c r="A119" s="33"/>
      <c r="B119" s="32"/>
      <c r="C119" s="39" t="s">
        <v>113</v>
      </c>
      <c r="D119" s="27"/>
      <c r="E119" s="26"/>
      <c r="F119" s="26"/>
      <c r="G119" s="25"/>
    </row>
    <row r="120" spans="1:8" ht="15" customHeight="1" x14ac:dyDescent="0.25">
      <c r="B120" s="32"/>
      <c r="C120" s="39"/>
      <c r="D120" s="27"/>
      <c r="E120" s="26"/>
      <c r="F120" s="26"/>
      <c r="G120" s="25"/>
    </row>
    <row r="121" spans="1:8" ht="15.75" x14ac:dyDescent="0.25">
      <c r="B121" s="29"/>
      <c r="C121" s="39" t="s">
        <v>67</v>
      </c>
      <c r="D121" s="27"/>
      <c r="E121" s="26"/>
      <c r="F121" s="26"/>
      <c r="G121" s="25"/>
    </row>
    <row r="122" spans="1:8" x14ac:dyDescent="0.25">
      <c r="C122" s="25"/>
      <c r="D122" s="26"/>
      <c r="E122" s="26"/>
      <c r="F122" s="26"/>
      <c r="G122" s="25"/>
    </row>
    <row r="123" spans="1:8" ht="15" customHeight="1" x14ac:dyDescent="0.25">
      <c r="A123" s="88" t="s">
        <v>21</v>
      </c>
      <c r="B123" s="81" t="s">
        <v>130</v>
      </c>
      <c r="C123" s="82" t="s">
        <v>129</v>
      </c>
      <c r="D123" s="84" t="s">
        <v>20</v>
      </c>
      <c r="E123" s="84"/>
      <c r="F123" s="84"/>
      <c r="G123" s="82" t="s">
        <v>128</v>
      </c>
      <c r="H123" s="77" t="s">
        <v>19</v>
      </c>
    </row>
    <row r="124" spans="1:8" x14ac:dyDescent="0.25">
      <c r="A124" s="88"/>
      <c r="B124" s="81"/>
      <c r="C124" s="82"/>
      <c r="D124" s="60" t="s">
        <v>127</v>
      </c>
      <c r="E124" s="60" t="s">
        <v>126</v>
      </c>
      <c r="F124" s="60" t="s">
        <v>125</v>
      </c>
      <c r="G124" s="82"/>
      <c r="H124" s="77"/>
    </row>
    <row r="125" spans="1:8" ht="15" customHeight="1" x14ac:dyDescent="0.25">
      <c r="A125" s="83" t="s">
        <v>18</v>
      </c>
      <c r="B125" s="16" t="s">
        <v>97</v>
      </c>
      <c r="C125" s="11">
        <v>17.5</v>
      </c>
      <c r="D125" s="12">
        <v>1.7</v>
      </c>
      <c r="E125" s="12">
        <v>4.5</v>
      </c>
      <c r="F125" s="12">
        <v>0.84</v>
      </c>
      <c r="G125" s="11">
        <v>51</v>
      </c>
      <c r="H125" s="78">
        <v>87</v>
      </c>
    </row>
    <row r="126" spans="1:8" ht="15" customHeight="1" x14ac:dyDescent="0.25">
      <c r="A126" s="83"/>
      <c r="B126" s="16" t="s">
        <v>112</v>
      </c>
      <c r="C126" s="11">
        <v>30</v>
      </c>
      <c r="D126" s="15">
        <v>2.2799999999999998</v>
      </c>
      <c r="E126" s="15">
        <v>4.6500000000000004</v>
      </c>
      <c r="F126" s="15">
        <v>19.079999999999998</v>
      </c>
      <c r="G126" s="14">
        <v>128.4</v>
      </c>
      <c r="H126" s="79"/>
    </row>
    <row r="127" spans="1:8" x14ac:dyDescent="0.25">
      <c r="A127" s="83"/>
      <c r="B127" s="16" t="s">
        <v>31</v>
      </c>
      <c r="C127" s="24" t="s">
        <v>30</v>
      </c>
      <c r="D127" s="12">
        <v>5.5250000000000004</v>
      </c>
      <c r="E127" s="12">
        <v>10.425000000000001</v>
      </c>
      <c r="F127" s="12">
        <v>29.165000000000003</v>
      </c>
      <c r="G127" s="11">
        <v>233.05</v>
      </c>
      <c r="H127" s="79"/>
    </row>
    <row r="128" spans="1:8" x14ac:dyDescent="0.25">
      <c r="A128" s="83"/>
      <c r="B128" s="13" t="s">
        <v>29</v>
      </c>
      <c r="C128" s="24" t="s">
        <v>28</v>
      </c>
      <c r="D128" s="12">
        <v>0.3</v>
      </c>
      <c r="E128" s="12">
        <v>0.1</v>
      </c>
      <c r="F128" s="12">
        <v>9.5</v>
      </c>
      <c r="G128" s="11">
        <v>40</v>
      </c>
      <c r="H128" s="79"/>
    </row>
    <row r="129" spans="1:8" x14ac:dyDescent="0.25">
      <c r="A129" s="83"/>
      <c r="B129" s="18" t="s">
        <v>6</v>
      </c>
      <c r="C129" s="23">
        <v>37.5</v>
      </c>
      <c r="D129" s="15">
        <v>3</v>
      </c>
      <c r="E129" s="15">
        <v>0.38</v>
      </c>
      <c r="F129" s="15">
        <v>18.350000000000001</v>
      </c>
      <c r="G129" s="14">
        <v>88.84</v>
      </c>
      <c r="H129" s="80"/>
    </row>
    <row r="130" spans="1:8" ht="18.75" x14ac:dyDescent="0.25">
      <c r="A130" s="83"/>
      <c r="B130" s="9" t="s">
        <v>1</v>
      </c>
      <c r="C130" s="6">
        <f>SUM(C125:C129)+185+207</f>
        <v>477</v>
      </c>
      <c r="D130" s="7">
        <f>SUM(D125:D129)</f>
        <v>12.805</v>
      </c>
      <c r="E130" s="7">
        <f>SUM(E125:E129)</f>
        <v>20.055000000000003</v>
      </c>
      <c r="F130" s="7">
        <f>SUM(F125:F129)</f>
        <v>76.935000000000002</v>
      </c>
      <c r="G130" s="6">
        <f>SUM(G125:G129)</f>
        <v>541.29000000000008</v>
      </c>
      <c r="H130" s="17"/>
    </row>
    <row r="131" spans="1:8" x14ac:dyDescent="0.25">
      <c r="A131" s="83" t="s">
        <v>12</v>
      </c>
      <c r="B131" s="16" t="s">
        <v>95</v>
      </c>
      <c r="C131" s="11">
        <v>60</v>
      </c>
      <c r="D131" s="12">
        <v>0.94</v>
      </c>
      <c r="E131" s="12">
        <v>3.05</v>
      </c>
      <c r="F131" s="12">
        <v>5.66</v>
      </c>
      <c r="G131" s="11">
        <v>53.88</v>
      </c>
      <c r="H131" s="78">
        <v>123</v>
      </c>
    </row>
    <row r="132" spans="1:8" ht="25.5" x14ac:dyDescent="0.25">
      <c r="A132" s="83"/>
      <c r="B132" s="16" t="s">
        <v>111</v>
      </c>
      <c r="C132" s="11">
        <v>250</v>
      </c>
      <c r="D132" s="19">
        <v>4.8</v>
      </c>
      <c r="E132" s="19">
        <v>8.1</v>
      </c>
      <c r="F132" s="19">
        <v>11.1</v>
      </c>
      <c r="G132" s="8">
        <v>144</v>
      </c>
      <c r="H132" s="79"/>
    </row>
    <row r="133" spans="1:8" x14ac:dyDescent="0.25">
      <c r="A133" s="83"/>
      <c r="B133" s="18" t="s">
        <v>110</v>
      </c>
      <c r="C133" s="11">
        <v>90</v>
      </c>
      <c r="D133" s="19">
        <v>15.366085714285713</v>
      </c>
      <c r="E133" s="19">
        <v>11.328685714285717</v>
      </c>
      <c r="F133" s="19">
        <v>10.21217142857143</v>
      </c>
      <c r="G133" s="8">
        <v>201.81857142857143</v>
      </c>
      <c r="H133" s="79"/>
    </row>
    <row r="134" spans="1:8" x14ac:dyDescent="0.25">
      <c r="A134" s="83"/>
      <c r="B134" s="18" t="s">
        <v>109</v>
      </c>
      <c r="C134" s="11">
        <v>150</v>
      </c>
      <c r="D134" s="12">
        <v>6.54</v>
      </c>
      <c r="E134" s="12">
        <v>8.0512499999999996</v>
      </c>
      <c r="F134" s="12">
        <v>53.300999999999995</v>
      </c>
      <c r="G134" s="11">
        <v>313</v>
      </c>
      <c r="H134" s="79"/>
    </row>
    <row r="135" spans="1:8" x14ac:dyDescent="0.25">
      <c r="A135" s="83"/>
      <c r="B135" s="13" t="s">
        <v>59</v>
      </c>
      <c r="C135" s="11">
        <v>200</v>
      </c>
      <c r="D135" s="12">
        <v>0.5</v>
      </c>
      <c r="E135" s="12">
        <v>0.2</v>
      </c>
      <c r="F135" s="12">
        <v>15.6</v>
      </c>
      <c r="G135" s="11">
        <v>67</v>
      </c>
      <c r="H135" s="79"/>
    </row>
    <row r="136" spans="1:8" x14ac:dyDescent="0.25">
      <c r="A136" s="83"/>
      <c r="B136" s="18" t="s">
        <v>6</v>
      </c>
      <c r="C136" s="11">
        <v>52.5</v>
      </c>
      <c r="D136" s="12">
        <v>4.1100000000000003</v>
      </c>
      <c r="E136" s="12">
        <v>0.52</v>
      </c>
      <c r="F136" s="12">
        <v>25.12</v>
      </c>
      <c r="G136" s="11">
        <v>121.58</v>
      </c>
      <c r="H136" s="79"/>
    </row>
    <row r="137" spans="1:8" x14ac:dyDescent="0.25">
      <c r="A137" s="83"/>
      <c r="B137" s="16" t="s">
        <v>5</v>
      </c>
      <c r="C137" s="11">
        <v>48</v>
      </c>
      <c r="D137" s="12">
        <v>3.36</v>
      </c>
      <c r="E137" s="12">
        <v>0.48</v>
      </c>
      <c r="F137" s="12">
        <v>20.64</v>
      </c>
      <c r="G137" s="11">
        <v>100.8</v>
      </c>
      <c r="H137" s="80"/>
    </row>
    <row r="138" spans="1:8" ht="18.75" x14ac:dyDescent="0.25">
      <c r="A138" s="83"/>
      <c r="B138" s="9" t="s">
        <v>1</v>
      </c>
      <c r="C138" s="6">
        <f>SUM(C131:C137)</f>
        <v>850.5</v>
      </c>
      <c r="D138" s="7">
        <f>SUM(D131:D137)</f>
        <v>35.61608571428571</v>
      </c>
      <c r="E138" s="7">
        <f>SUM(E131:E137)</f>
        <v>31.729935714285716</v>
      </c>
      <c r="F138" s="7">
        <f>SUM(F131:F137)</f>
        <v>141.63317142857142</v>
      </c>
      <c r="G138" s="6">
        <f>SUM(G131:G137)</f>
        <v>1002.0785714285714</v>
      </c>
      <c r="H138" s="17"/>
    </row>
    <row r="139" spans="1:8" x14ac:dyDescent="0.25">
      <c r="A139" s="74" t="s">
        <v>4</v>
      </c>
      <c r="B139" s="16" t="s">
        <v>108</v>
      </c>
      <c r="C139" s="8">
        <v>80</v>
      </c>
      <c r="D139" s="15">
        <v>11.102400000000001</v>
      </c>
      <c r="E139" s="15">
        <v>6.9851999999999999</v>
      </c>
      <c r="F139" s="15">
        <v>23.716999999999999</v>
      </c>
      <c r="G139" s="14">
        <v>205.03200000000001</v>
      </c>
      <c r="H139" s="78">
        <v>49</v>
      </c>
    </row>
    <row r="140" spans="1:8" x14ac:dyDescent="0.25">
      <c r="A140" s="75"/>
      <c r="B140" s="16" t="s">
        <v>49</v>
      </c>
      <c r="C140" s="11">
        <v>200</v>
      </c>
      <c r="D140" s="12">
        <v>1</v>
      </c>
      <c r="E140" s="12">
        <v>0.2</v>
      </c>
      <c r="F140" s="12">
        <v>20.2</v>
      </c>
      <c r="G140" s="11">
        <v>86</v>
      </c>
      <c r="H140" s="79"/>
    </row>
    <row r="141" spans="1:8" x14ac:dyDescent="0.25">
      <c r="A141" s="76"/>
      <c r="B141" s="9" t="s">
        <v>1</v>
      </c>
      <c r="C141" s="6">
        <f>SUM(C139:C140)</f>
        <v>280</v>
      </c>
      <c r="D141" s="7">
        <f>SUM(D139:D140)</f>
        <v>12.102400000000001</v>
      </c>
      <c r="E141" s="7">
        <f>SUM(E139:E140)</f>
        <v>7.1852</v>
      </c>
      <c r="F141" s="7">
        <f>SUM(F139:F140)</f>
        <v>43.917000000000002</v>
      </c>
      <c r="G141" s="6">
        <f>SUM(G139:G140)</f>
        <v>291.03200000000004</v>
      </c>
      <c r="H141" s="80"/>
    </row>
    <row r="142" spans="1:8" x14ac:dyDescent="0.25">
      <c r="A142" s="10"/>
      <c r="B142" s="9" t="s">
        <v>0</v>
      </c>
      <c r="C142" s="8"/>
      <c r="D142" s="7">
        <f>D130+D138+D141</f>
        <v>60.523485714285712</v>
      </c>
      <c r="E142" s="7">
        <f>E130+E138+E141</f>
        <v>58.970135714285725</v>
      </c>
      <c r="F142" s="7">
        <f>F130+F138+F141</f>
        <v>262.48517142857145</v>
      </c>
      <c r="G142" s="6">
        <f>G130+G138+G141</f>
        <v>1834.4005714285718</v>
      </c>
      <c r="H142" s="5"/>
    </row>
    <row r="143" spans="1:8" ht="15" customHeight="1" x14ac:dyDescent="0.25"/>
    <row r="144" spans="1:8" ht="15.75" x14ac:dyDescent="0.25">
      <c r="B144" s="29"/>
      <c r="C144" s="39" t="s">
        <v>57</v>
      </c>
      <c r="D144" s="27"/>
      <c r="E144" s="26"/>
      <c r="F144" s="26"/>
      <c r="G144" s="25"/>
    </row>
    <row r="146" spans="1:8" ht="15" customHeight="1" x14ac:dyDescent="0.25">
      <c r="A146" s="88" t="s">
        <v>21</v>
      </c>
      <c r="B146" s="81" t="s">
        <v>130</v>
      </c>
      <c r="C146" s="82" t="s">
        <v>129</v>
      </c>
      <c r="D146" s="84" t="s">
        <v>20</v>
      </c>
      <c r="E146" s="84"/>
      <c r="F146" s="84"/>
      <c r="G146" s="82" t="s">
        <v>128</v>
      </c>
      <c r="H146" s="77" t="s">
        <v>19</v>
      </c>
    </row>
    <row r="147" spans="1:8" ht="15" customHeight="1" x14ac:dyDescent="0.25">
      <c r="A147" s="88"/>
      <c r="B147" s="81"/>
      <c r="C147" s="82"/>
      <c r="D147" s="60" t="s">
        <v>127</v>
      </c>
      <c r="E147" s="60" t="s">
        <v>126</v>
      </c>
      <c r="F147" s="60" t="s">
        <v>125</v>
      </c>
      <c r="G147" s="82"/>
      <c r="H147" s="77"/>
    </row>
    <row r="148" spans="1:8" x14ac:dyDescent="0.25">
      <c r="A148" s="83" t="s">
        <v>18</v>
      </c>
      <c r="B148" s="16" t="s">
        <v>32</v>
      </c>
      <c r="C148" s="11">
        <v>150</v>
      </c>
      <c r="D148" s="12">
        <v>0.6</v>
      </c>
      <c r="E148" s="12">
        <v>0.6</v>
      </c>
      <c r="F148" s="12">
        <v>14.7</v>
      </c>
      <c r="G148" s="11">
        <v>70.5</v>
      </c>
      <c r="H148" s="78">
        <v>87</v>
      </c>
    </row>
    <row r="149" spans="1:8" ht="15" customHeight="1" x14ac:dyDescent="0.25">
      <c r="A149" s="83"/>
      <c r="B149" s="16" t="s">
        <v>33</v>
      </c>
      <c r="C149" s="11">
        <v>10</v>
      </c>
      <c r="D149" s="12">
        <v>0.08</v>
      </c>
      <c r="E149" s="12">
        <v>7.25</v>
      </c>
      <c r="F149" s="12">
        <v>0.13</v>
      </c>
      <c r="G149" s="11">
        <v>66</v>
      </c>
      <c r="H149" s="79"/>
    </row>
    <row r="150" spans="1:8" ht="15.75" customHeight="1" x14ac:dyDescent="0.25">
      <c r="A150" s="83"/>
      <c r="B150" s="16" t="s">
        <v>107</v>
      </c>
      <c r="C150" s="11" t="s">
        <v>55</v>
      </c>
      <c r="D150" s="19">
        <v>26.4</v>
      </c>
      <c r="E150" s="19">
        <v>31.7</v>
      </c>
      <c r="F150" s="19">
        <v>25.5</v>
      </c>
      <c r="G150" s="8">
        <v>425</v>
      </c>
      <c r="H150" s="79"/>
    </row>
    <row r="151" spans="1:8" x14ac:dyDescent="0.25">
      <c r="A151" s="83"/>
      <c r="B151" s="13" t="s">
        <v>42</v>
      </c>
      <c r="C151" s="72">
        <v>200</v>
      </c>
      <c r="D151" s="73">
        <v>3.3</v>
      </c>
      <c r="E151" s="73">
        <v>2.9</v>
      </c>
      <c r="F151" s="73">
        <v>13.8</v>
      </c>
      <c r="G151" s="72">
        <v>94</v>
      </c>
      <c r="H151" s="79"/>
    </row>
    <row r="152" spans="1:8" x14ac:dyDescent="0.25">
      <c r="A152" s="83"/>
      <c r="B152" s="13" t="s">
        <v>6</v>
      </c>
      <c r="C152" s="23">
        <v>37.5</v>
      </c>
      <c r="D152" s="15">
        <v>3</v>
      </c>
      <c r="E152" s="15">
        <v>0.38</v>
      </c>
      <c r="F152" s="15">
        <v>18.350000000000001</v>
      </c>
      <c r="G152" s="14">
        <v>88.84</v>
      </c>
      <c r="H152" s="80"/>
    </row>
    <row r="153" spans="1:8" ht="18.75" x14ac:dyDescent="0.3">
      <c r="A153" s="83"/>
      <c r="B153" s="9" t="s">
        <v>1</v>
      </c>
      <c r="C153" s="6">
        <f>SUM(C148:C152)+170</f>
        <v>567.5</v>
      </c>
      <c r="D153" s="7">
        <f>SUM(D148:D152)</f>
        <v>33.379999999999995</v>
      </c>
      <c r="E153" s="7">
        <f>SUM(E148:E152)</f>
        <v>42.83</v>
      </c>
      <c r="F153" s="7">
        <f>SUM(F148:F152)</f>
        <v>72.47999999999999</v>
      </c>
      <c r="G153" s="6">
        <f>SUM(G148:G152)</f>
        <v>744.34</v>
      </c>
      <c r="H153" s="48"/>
    </row>
    <row r="154" spans="1:8" x14ac:dyDescent="0.25">
      <c r="A154" s="83" t="s">
        <v>12</v>
      </c>
      <c r="B154" s="16" t="s">
        <v>74</v>
      </c>
      <c r="C154" s="11">
        <v>60</v>
      </c>
      <c r="D154" s="12">
        <v>0.8</v>
      </c>
      <c r="E154" s="12">
        <v>3.6</v>
      </c>
      <c r="F154" s="12">
        <v>4.9000000000000004</v>
      </c>
      <c r="G154" s="11">
        <v>56</v>
      </c>
      <c r="H154" s="78">
        <v>123</v>
      </c>
    </row>
    <row r="155" spans="1:8" x14ac:dyDescent="0.25">
      <c r="A155" s="83"/>
      <c r="B155" s="22" t="s">
        <v>106</v>
      </c>
      <c r="C155" s="11">
        <v>250</v>
      </c>
      <c r="D155" s="19">
        <v>4.9000000000000004</v>
      </c>
      <c r="E155" s="19">
        <v>6.9</v>
      </c>
      <c r="F155" s="19">
        <v>17.399999999999999</v>
      </c>
      <c r="G155" s="8">
        <v>151</v>
      </c>
      <c r="H155" s="79"/>
    </row>
    <row r="156" spans="1:8" x14ac:dyDescent="0.25">
      <c r="A156" s="83"/>
      <c r="B156" s="16" t="s">
        <v>105</v>
      </c>
      <c r="C156" s="11">
        <v>90</v>
      </c>
      <c r="D156" s="12">
        <v>10.2415</v>
      </c>
      <c r="E156" s="12">
        <v>11.769500000000001</v>
      </c>
      <c r="F156" s="12">
        <v>3.0219999999999998</v>
      </c>
      <c r="G156" s="11">
        <v>159.13999999999999</v>
      </c>
      <c r="H156" s="79"/>
    </row>
    <row r="157" spans="1:8" x14ac:dyDescent="0.25">
      <c r="A157" s="83"/>
      <c r="B157" s="13" t="s">
        <v>72</v>
      </c>
      <c r="C157" s="24" t="s">
        <v>7</v>
      </c>
      <c r="D157" s="19">
        <v>5.5</v>
      </c>
      <c r="E157" s="19">
        <v>4.5</v>
      </c>
      <c r="F157" s="19">
        <v>26.4</v>
      </c>
      <c r="G157" s="8">
        <v>168.6</v>
      </c>
      <c r="H157" s="79"/>
    </row>
    <row r="158" spans="1:8" x14ac:dyDescent="0.25">
      <c r="A158" s="83"/>
      <c r="B158" s="13" t="s">
        <v>23</v>
      </c>
      <c r="C158" s="11">
        <v>200</v>
      </c>
      <c r="D158" s="12">
        <v>0</v>
      </c>
      <c r="E158" s="12">
        <v>0</v>
      </c>
      <c r="F158" s="12">
        <v>15</v>
      </c>
      <c r="G158" s="11">
        <v>30</v>
      </c>
      <c r="H158" s="79"/>
    </row>
    <row r="159" spans="1:8" x14ac:dyDescent="0.25">
      <c r="A159" s="83"/>
      <c r="B159" s="18" t="s">
        <v>6</v>
      </c>
      <c r="C159" s="11">
        <v>52.5</v>
      </c>
      <c r="D159" s="12">
        <v>4.1100000000000003</v>
      </c>
      <c r="E159" s="12">
        <v>0.52</v>
      </c>
      <c r="F159" s="12">
        <v>25.12</v>
      </c>
      <c r="G159" s="11">
        <v>121.58</v>
      </c>
      <c r="H159" s="79"/>
    </row>
    <row r="160" spans="1:8" x14ac:dyDescent="0.25">
      <c r="A160" s="83"/>
      <c r="B160" s="16" t="s">
        <v>5</v>
      </c>
      <c r="C160" s="11">
        <v>48</v>
      </c>
      <c r="D160" s="12">
        <v>3.36</v>
      </c>
      <c r="E160" s="12">
        <v>0.48</v>
      </c>
      <c r="F160" s="12">
        <v>20.64</v>
      </c>
      <c r="G160" s="11">
        <v>100.8</v>
      </c>
      <c r="H160" s="80"/>
    </row>
    <row r="161" spans="1:8" ht="18.75" x14ac:dyDescent="0.3">
      <c r="A161" s="83"/>
      <c r="B161" s="9" t="s">
        <v>1</v>
      </c>
      <c r="C161" s="6">
        <f>SUM(C154:C160)+155</f>
        <v>855.5</v>
      </c>
      <c r="D161" s="7">
        <f>SUM(D154:D160)</f>
        <v>28.9115</v>
      </c>
      <c r="E161" s="7">
        <f>SUM(E154:E160)</f>
        <v>27.769500000000001</v>
      </c>
      <c r="F161" s="7">
        <f>SUM(F154:F160)</f>
        <v>112.482</v>
      </c>
      <c r="G161" s="6">
        <f>SUM(G154:G160)</f>
        <v>787.12</v>
      </c>
      <c r="H161" s="48"/>
    </row>
    <row r="162" spans="1:8" x14ac:dyDescent="0.25">
      <c r="A162" s="74" t="s">
        <v>4</v>
      </c>
      <c r="B162" s="16" t="s">
        <v>3</v>
      </c>
      <c r="C162" s="8">
        <v>50</v>
      </c>
      <c r="D162" s="15">
        <v>1.0920000000000001</v>
      </c>
      <c r="E162" s="15">
        <v>5.1239999999999997</v>
      </c>
      <c r="F162" s="15">
        <v>18.564</v>
      </c>
      <c r="G162" s="14">
        <v>124.6</v>
      </c>
      <c r="H162" s="78">
        <v>49</v>
      </c>
    </row>
    <row r="163" spans="1:8" x14ac:dyDescent="0.25">
      <c r="A163" s="75"/>
      <c r="B163" s="13" t="s">
        <v>2</v>
      </c>
      <c r="C163" s="11">
        <v>200</v>
      </c>
      <c r="D163" s="12">
        <v>0.2</v>
      </c>
      <c r="E163" s="12">
        <v>0.1</v>
      </c>
      <c r="F163" s="12">
        <v>9.3000000000000007</v>
      </c>
      <c r="G163" s="11">
        <v>38</v>
      </c>
      <c r="H163" s="79"/>
    </row>
    <row r="164" spans="1:8" x14ac:dyDescent="0.25">
      <c r="A164" s="76"/>
      <c r="B164" s="9" t="s">
        <v>1</v>
      </c>
      <c r="C164" s="6">
        <f>SUM(C162:C163)</f>
        <v>250</v>
      </c>
      <c r="D164" s="7">
        <f>SUM(D162:D163)</f>
        <v>1.292</v>
      </c>
      <c r="E164" s="7">
        <f>SUM(E162:E163)</f>
        <v>5.2239999999999993</v>
      </c>
      <c r="F164" s="7">
        <f>SUM(F162:F163)</f>
        <v>27.864000000000001</v>
      </c>
      <c r="G164" s="6">
        <f>SUM(G162:G163)</f>
        <v>162.6</v>
      </c>
      <c r="H164" s="80"/>
    </row>
    <row r="165" spans="1:8" x14ac:dyDescent="0.25">
      <c r="A165" s="10"/>
      <c r="B165" s="9" t="s">
        <v>0</v>
      </c>
      <c r="C165" s="8"/>
      <c r="D165" s="7">
        <f>D153+D161+D164</f>
        <v>63.583500000000001</v>
      </c>
      <c r="E165" s="7">
        <f>E153+E161+E164</f>
        <v>75.82350000000001</v>
      </c>
      <c r="F165" s="7">
        <f>F153+F161+F164</f>
        <v>212.82599999999999</v>
      </c>
      <c r="G165" s="6">
        <f>G153+G161+G164</f>
        <v>1694.06</v>
      </c>
      <c r="H165" s="5"/>
    </row>
    <row r="166" spans="1:8" ht="15" customHeight="1" x14ac:dyDescent="0.25">
      <c r="C166" s="25"/>
      <c r="D166" s="26"/>
      <c r="E166" s="26"/>
      <c r="F166" s="26"/>
      <c r="G166" s="25"/>
    </row>
    <row r="167" spans="1:8" ht="15.75" customHeight="1" x14ac:dyDescent="0.25">
      <c r="B167" s="29"/>
      <c r="C167" s="39" t="s">
        <v>46</v>
      </c>
      <c r="D167" s="27"/>
      <c r="E167" s="26"/>
      <c r="F167" s="26"/>
      <c r="G167" s="25"/>
    </row>
    <row r="168" spans="1:8" x14ac:dyDescent="0.25">
      <c r="C168" s="25"/>
      <c r="D168" s="26"/>
      <c r="E168" s="26"/>
      <c r="F168" s="26"/>
      <c r="G168" s="25"/>
    </row>
    <row r="169" spans="1:8" ht="15" customHeight="1" x14ac:dyDescent="0.25">
      <c r="A169" s="88" t="s">
        <v>21</v>
      </c>
      <c r="B169" s="81" t="s">
        <v>130</v>
      </c>
      <c r="C169" s="82" t="s">
        <v>129</v>
      </c>
      <c r="D169" s="84" t="s">
        <v>20</v>
      </c>
      <c r="E169" s="84"/>
      <c r="F169" s="84"/>
      <c r="G169" s="82" t="s">
        <v>128</v>
      </c>
      <c r="H169" s="77" t="s">
        <v>19</v>
      </c>
    </row>
    <row r="170" spans="1:8" x14ac:dyDescent="0.25">
      <c r="A170" s="88"/>
      <c r="B170" s="81"/>
      <c r="C170" s="82"/>
      <c r="D170" s="60" t="s">
        <v>127</v>
      </c>
      <c r="E170" s="60" t="s">
        <v>126</v>
      </c>
      <c r="F170" s="60" t="s">
        <v>125</v>
      </c>
      <c r="G170" s="82"/>
      <c r="H170" s="77"/>
    </row>
    <row r="171" spans="1:8" x14ac:dyDescent="0.25">
      <c r="A171" s="83" t="s">
        <v>18</v>
      </c>
      <c r="B171" s="16" t="s">
        <v>33</v>
      </c>
      <c r="C171" s="11">
        <v>10</v>
      </c>
      <c r="D171" s="12">
        <v>0.08</v>
      </c>
      <c r="E171" s="12">
        <v>7.25</v>
      </c>
      <c r="F171" s="12">
        <v>0.13</v>
      </c>
      <c r="G171" s="11">
        <v>66</v>
      </c>
      <c r="H171" s="89">
        <v>87</v>
      </c>
    </row>
    <row r="172" spans="1:8" x14ac:dyDescent="0.25">
      <c r="A172" s="83"/>
      <c r="B172" s="16" t="s">
        <v>41</v>
      </c>
      <c r="C172" s="11">
        <v>60</v>
      </c>
      <c r="D172" s="12">
        <v>0</v>
      </c>
      <c r="E172" s="12">
        <v>4.2</v>
      </c>
      <c r="F172" s="12">
        <v>4.2</v>
      </c>
      <c r="G172" s="11">
        <v>54</v>
      </c>
      <c r="H172" s="89"/>
    </row>
    <row r="173" spans="1:8" ht="15" customHeight="1" x14ac:dyDescent="0.25">
      <c r="A173" s="83"/>
      <c r="B173" s="16" t="s">
        <v>104</v>
      </c>
      <c r="C173" s="11">
        <v>90</v>
      </c>
      <c r="D173" s="19">
        <v>14.7</v>
      </c>
      <c r="E173" s="19">
        <v>14.1</v>
      </c>
      <c r="F173" s="19">
        <v>14.3</v>
      </c>
      <c r="G173" s="8">
        <v>239</v>
      </c>
      <c r="H173" s="89"/>
    </row>
    <row r="174" spans="1:8" x14ac:dyDescent="0.25">
      <c r="A174" s="83"/>
      <c r="B174" s="16" t="s">
        <v>89</v>
      </c>
      <c r="C174" s="24" t="s">
        <v>7</v>
      </c>
      <c r="D174" s="12">
        <v>9.02</v>
      </c>
      <c r="E174" s="12">
        <v>5.41</v>
      </c>
      <c r="F174" s="12">
        <v>40.619999999999997</v>
      </c>
      <c r="G174" s="11">
        <v>246.93</v>
      </c>
      <c r="H174" s="89"/>
    </row>
    <row r="175" spans="1:8" x14ac:dyDescent="0.25">
      <c r="A175" s="83"/>
      <c r="B175" s="13" t="s">
        <v>13</v>
      </c>
      <c r="C175" s="11">
        <v>200</v>
      </c>
      <c r="D175" s="12">
        <v>0.67</v>
      </c>
      <c r="E175" s="12">
        <v>0.27</v>
      </c>
      <c r="F175" s="12">
        <v>18.3</v>
      </c>
      <c r="G175" s="11">
        <v>78</v>
      </c>
      <c r="H175" s="89"/>
    </row>
    <row r="176" spans="1:8" x14ac:dyDescent="0.25">
      <c r="A176" s="83"/>
      <c r="B176" s="18" t="s">
        <v>6</v>
      </c>
      <c r="C176" s="23">
        <v>37.5</v>
      </c>
      <c r="D176" s="15">
        <v>3</v>
      </c>
      <c r="E176" s="15">
        <v>0.38</v>
      </c>
      <c r="F176" s="15">
        <v>18.350000000000001</v>
      </c>
      <c r="G176" s="14">
        <v>88.84</v>
      </c>
      <c r="H176" s="89"/>
    </row>
    <row r="177" spans="1:8" ht="18.75" x14ac:dyDescent="0.25">
      <c r="A177" s="83"/>
      <c r="B177" s="9" t="s">
        <v>1</v>
      </c>
      <c r="C177" s="6">
        <f>SUM(C171:C176)+155</f>
        <v>552.5</v>
      </c>
      <c r="D177" s="7">
        <f>SUM(D171:D176)</f>
        <v>27.47</v>
      </c>
      <c r="E177" s="7">
        <f>SUM(E171:E176)</f>
        <v>31.609999999999996</v>
      </c>
      <c r="F177" s="7">
        <f>SUM(F171:F176)</f>
        <v>95.9</v>
      </c>
      <c r="G177" s="6">
        <f>SUM(G171:G176)</f>
        <v>772.7700000000001</v>
      </c>
      <c r="H177" s="17"/>
    </row>
    <row r="178" spans="1:8" x14ac:dyDescent="0.25">
      <c r="A178" s="83" t="s">
        <v>12</v>
      </c>
      <c r="B178" s="16" t="s">
        <v>32</v>
      </c>
      <c r="C178" s="11">
        <v>150</v>
      </c>
      <c r="D178" s="19">
        <v>1.35</v>
      </c>
      <c r="E178" s="19">
        <v>0.3</v>
      </c>
      <c r="F178" s="19">
        <v>12.15</v>
      </c>
      <c r="G178" s="8">
        <v>54</v>
      </c>
      <c r="H178" s="89">
        <v>123</v>
      </c>
    </row>
    <row r="179" spans="1:8" x14ac:dyDescent="0.25">
      <c r="A179" s="83"/>
      <c r="B179" s="16" t="s">
        <v>103</v>
      </c>
      <c r="C179" s="11">
        <v>250</v>
      </c>
      <c r="D179" s="19">
        <v>3.5943999999999998</v>
      </c>
      <c r="E179" s="19">
        <v>5.7519999999999998</v>
      </c>
      <c r="F179" s="19">
        <v>7.5863999999999994</v>
      </c>
      <c r="G179" s="8">
        <v>102.75999999999999</v>
      </c>
      <c r="H179" s="89"/>
    </row>
    <row r="180" spans="1:8" x14ac:dyDescent="0.25">
      <c r="A180" s="83"/>
      <c r="B180" s="16" t="s">
        <v>102</v>
      </c>
      <c r="C180" s="11">
        <v>200</v>
      </c>
      <c r="D180" s="12">
        <v>14.8</v>
      </c>
      <c r="E180" s="12">
        <v>19.3</v>
      </c>
      <c r="F180" s="12">
        <v>20.07</v>
      </c>
      <c r="G180" s="11">
        <v>316.08</v>
      </c>
      <c r="H180" s="89"/>
    </row>
    <row r="181" spans="1:8" x14ac:dyDescent="0.25">
      <c r="A181" s="83"/>
      <c r="B181" s="13" t="s">
        <v>138</v>
      </c>
      <c r="C181" s="11">
        <v>200</v>
      </c>
      <c r="D181" s="12">
        <v>0.2</v>
      </c>
      <c r="E181" s="12">
        <v>0.1</v>
      </c>
      <c r="F181" s="12">
        <v>13.5</v>
      </c>
      <c r="G181" s="11">
        <v>56</v>
      </c>
      <c r="H181" s="89"/>
    </row>
    <row r="182" spans="1:8" x14ac:dyDescent="0.25">
      <c r="A182" s="83"/>
      <c r="B182" s="18" t="s">
        <v>6</v>
      </c>
      <c r="C182" s="11">
        <v>52.5</v>
      </c>
      <c r="D182" s="12">
        <v>4.1100000000000003</v>
      </c>
      <c r="E182" s="12">
        <v>0.52</v>
      </c>
      <c r="F182" s="12">
        <v>25.12</v>
      </c>
      <c r="G182" s="11">
        <v>121.58</v>
      </c>
      <c r="H182" s="89"/>
    </row>
    <row r="183" spans="1:8" x14ac:dyDescent="0.25">
      <c r="A183" s="83"/>
      <c r="B183" s="16" t="s">
        <v>5</v>
      </c>
      <c r="C183" s="11">
        <v>48</v>
      </c>
      <c r="D183" s="12">
        <v>3.36</v>
      </c>
      <c r="E183" s="12">
        <v>0.48</v>
      </c>
      <c r="F183" s="12">
        <v>20.64</v>
      </c>
      <c r="G183" s="11">
        <v>100.8</v>
      </c>
      <c r="H183" s="89"/>
    </row>
    <row r="184" spans="1:8" ht="15" customHeight="1" x14ac:dyDescent="0.25">
      <c r="A184" s="83"/>
      <c r="B184" s="9" t="s">
        <v>1</v>
      </c>
      <c r="C184" s="6">
        <f>SUM(C178:C183)</f>
        <v>900.5</v>
      </c>
      <c r="D184" s="7">
        <f>SUM(D178:D183)</f>
        <v>27.414399999999997</v>
      </c>
      <c r="E184" s="7">
        <f>SUM(E178:E183)</f>
        <v>26.452000000000002</v>
      </c>
      <c r="F184" s="7">
        <f>SUM(F178:F183)</f>
        <v>99.066400000000002</v>
      </c>
      <c r="G184" s="6">
        <f>SUM(G178:G183)</f>
        <v>751.21999999999991</v>
      </c>
      <c r="H184" s="17"/>
    </row>
    <row r="185" spans="1:8" x14ac:dyDescent="0.25">
      <c r="A185" s="74" t="s">
        <v>4</v>
      </c>
      <c r="B185" s="16" t="s">
        <v>36</v>
      </c>
      <c r="C185" s="8">
        <v>85</v>
      </c>
      <c r="D185" s="15">
        <v>5.6</v>
      </c>
      <c r="E185" s="15">
        <v>3.6</v>
      </c>
      <c r="F185" s="15">
        <v>28</v>
      </c>
      <c r="G185" s="14">
        <v>166</v>
      </c>
      <c r="H185" s="89">
        <v>49</v>
      </c>
    </row>
    <row r="186" spans="1:8" x14ac:dyDescent="0.25">
      <c r="A186" s="75"/>
      <c r="B186" s="16" t="s">
        <v>101</v>
      </c>
      <c r="C186" s="8">
        <v>200</v>
      </c>
      <c r="D186" s="15">
        <v>5.8</v>
      </c>
      <c r="E186" s="15">
        <v>5.3</v>
      </c>
      <c r="F186" s="15">
        <v>9.1</v>
      </c>
      <c r="G186" s="14">
        <v>107</v>
      </c>
      <c r="H186" s="89"/>
    </row>
    <row r="187" spans="1:8" ht="15.75" customHeight="1" x14ac:dyDescent="0.25">
      <c r="A187" s="76"/>
      <c r="B187" s="9" t="s">
        <v>1</v>
      </c>
      <c r="C187" s="6">
        <f>SUM(C185:C186)</f>
        <v>285</v>
      </c>
      <c r="D187" s="7">
        <f>SUM(D185:D186)</f>
        <v>11.399999999999999</v>
      </c>
      <c r="E187" s="7">
        <f>SUM(E185:E186)</f>
        <v>8.9</v>
      </c>
      <c r="F187" s="7">
        <f>SUM(F185:F186)</f>
        <v>37.1</v>
      </c>
      <c r="G187" s="6">
        <f>SUM(G185:G186)</f>
        <v>273</v>
      </c>
      <c r="H187" s="89"/>
    </row>
    <row r="188" spans="1:8" x14ac:dyDescent="0.25">
      <c r="A188" s="10"/>
      <c r="B188" s="9" t="s">
        <v>0</v>
      </c>
      <c r="C188" s="8"/>
      <c r="D188" s="7">
        <f>D187+D184+D177</f>
        <v>66.284399999999991</v>
      </c>
      <c r="E188" s="7">
        <f>E187+E184+E177</f>
        <v>66.962000000000003</v>
      </c>
      <c r="F188" s="7">
        <f>F187+F184+F177</f>
        <v>232.06640000000002</v>
      </c>
      <c r="G188" s="6">
        <f>G187+G184+G177</f>
        <v>1796.9899999999998</v>
      </c>
      <c r="H188" s="5"/>
    </row>
    <row r="189" spans="1:8" ht="15" customHeight="1" x14ac:dyDescent="0.25">
      <c r="C189" s="25"/>
      <c r="D189" s="26"/>
      <c r="E189" s="26"/>
      <c r="F189" s="26"/>
      <c r="G189" s="25"/>
    </row>
    <row r="190" spans="1:8" ht="15.75" x14ac:dyDescent="0.25">
      <c r="B190" s="29"/>
      <c r="C190" s="39" t="s">
        <v>34</v>
      </c>
      <c r="D190" s="27"/>
      <c r="E190" s="26"/>
      <c r="F190" s="26"/>
      <c r="G190" s="25"/>
    </row>
    <row r="191" spans="1:8" x14ac:dyDescent="0.25">
      <c r="C191" s="25"/>
      <c r="D191" s="26"/>
      <c r="E191" s="26"/>
      <c r="F191" s="26"/>
      <c r="G191" s="25"/>
    </row>
    <row r="192" spans="1:8" ht="15" customHeight="1" x14ac:dyDescent="0.25">
      <c r="A192" s="88" t="s">
        <v>21</v>
      </c>
      <c r="B192" s="81" t="s">
        <v>130</v>
      </c>
      <c r="C192" s="82" t="s">
        <v>129</v>
      </c>
      <c r="D192" s="84" t="s">
        <v>20</v>
      </c>
      <c r="E192" s="84"/>
      <c r="F192" s="84"/>
      <c r="G192" s="82" t="s">
        <v>128</v>
      </c>
      <c r="H192" s="77" t="s">
        <v>19</v>
      </c>
    </row>
    <row r="193" spans="1:8" x14ac:dyDescent="0.25">
      <c r="A193" s="88"/>
      <c r="B193" s="81"/>
      <c r="C193" s="82"/>
      <c r="D193" s="60" t="s">
        <v>127</v>
      </c>
      <c r="E193" s="60" t="s">
        <v>126</v>
      </c>
      <c r="F193" s="60" t="s">
        <v>125</v>
      </c>
      <c r="G193" s="82"/>
      <c r="H193" s="77"/>
    </row>
    <row r="194" spans="1:8" x14ac:dyDescent="0.25">
      <c r="A194" s="83" t="s">
        <v>18</v>
      </c>
      <c r="B194" s="16" t="s">
        <v>97</v>
      </c>
      <c r="C194" s="11">
        <v>17.5</v>
      </c>
      <c r="D194" s="12">
        <v>1.7</v>
      </c>
      <c r="E194" s="12">
        <v>4.5</v>
      </c>
      <c r="F194" s="12">
        <v>0.84</v>
      </c>
      <c r="G194" s="11">
        <v>51</v>
      </c>
      <c r="H194" s="78">
        <v>87</v>
      </c>
    </row>
    <row r="195" spans="1:8" ht="15" customHeight="1" x14ac:dyDescent="0.25">
      <c r="A195" s="83"/>
      <c r="B195" s="16" t="s">
        <v>16</v>
      </c>
      <c r="C195" s="11">
        <v>200</v>
      </c>
      <c r="D195" s="12">
        <v>6.4</v>
      </c>
      <c r="E195" s="12">
        <v>3.2</v>
      </c>
      <c r="F195" s="12">
        <v>1.8</v>
      </c>
      <c r="G195" s="11">
        <v>136</v>
      </c>
      <c r="H195" s="79"/>
    </row>
    <row r="196" spans="1:8" x14ac:dyDescent="0.25">
      <c r="A196" s="83"/>
      <c r="B196" s="16" t="s">
        <v>43</v>
      </c>
      <c r="C196" s="24" t="s">
        <v>30</v>
      </c>
      <c r="D196" s="12">
        <v>5.4</v>
      </c>
      <c r="E196" s="12">
        <v>10.5</v>
      </c>
      <c r="F196" s="19">
        <v>38.700000000000003</v>
      </c>
      <c r="G196" s="11">
        <v>271</v>
      </c>
      <c r="H196" s="79"/>
    </row>
    <row r="197" spans="1:8" x14ac:dyDescent="0.25">
      <c r="A197" s="83"/>
      <c r="B197" s="13" t="s">
        <v>54</v>
      </c>
      <c r="C197" s="11">
        <v>200</v>
      </c>
      <c r="D197" s="12">
        <v>1.4</v>
      </c>
      <c r="E197" s="12">
        <v>1.2</v>
      </c>
      <c r="F197" s="12">
        <v>11.4</v>
      </c>
      <c r="G197" s="11">
        <v>63</v>
      </c>
      <c r="H197" s="79"/>
    </row>
    <row r="198" spans="1:8" x14ac:dyDescent="0.25">
      <c r="A198" s="83"/>
      <c r="B198" s="18" t="s">
        <v>6</v>
      </c>
      <c r="C198" s="23">
        <v>37.5</v>
      </c>
      <c r="D198" s="15">
        <v>3</v>
      </c>
      <c r="E198" s="15">
        <v>0.38</v>
      </c>
      <c r="F198" s="15">
        <v>18.350000000000001</v>
      </c>
      <c r="G198" s="14">
        <v>88.84</v>
      </c>
      <c r="H198" s="80"/>
    </row>
    <row r="199" spans="1:8" ht="18.75" x14ac:dyDescent="0.25">
      <c r="A199" s="83"/>
      <c r="B199" s="9" t="s">
        <v>1</v>
      </c>
      <c r="C199" s="6">
        <f>SUM(C194:C198)+190</f>
        <v>645</v>
      </c>
      <c r="D199" s="7">
        <f>SUM(D194:D198)</f>
        <v>17.899999999999999</v>
      </c>
      <c r="E199" s="7">
        <f>SUM(E194:E198)</f>
        <v>19.779999999999998</v>
      </c>
      <c r="F199" s="7">
        <f>SUM(F194:F198)</f>
        <v>71.09</v>
      </c>
      <c r="G199" s="6">
        <f>SUM(G194:G198)</f>
        <v>609.84</v>
      </c>
      <c r="H199" s="17"/>
    </row>
    <row r="200" spans="1:8" x14ac:dyDescent="0.25">
      <c r="A200" s="83" t="s">
        <v>12</v>
      </c>
      <c r="B200" s="16" t="s">
        <v>11</v>
      </c>
      <c r="C200" s="11">
        <v>60</v>
      </c>
      <c r="D200" s="12">
        <v>0.2</v>
      </c>
      <c r="E200" s="12">
        <v>0.18</v>
      </c>
      <c r="F200" s="12">
        <v>5.4</v>
      </c>
      <c r="G200" s="11">
        <v>36</v>
      </c>
      <c r="H200" s="78">
        <v>123</v>
      </c>
    </row>
    <row r="201" spans="1:8" x14ac:dyDescent="0.25">
      <c r="A201" s="83"/>
      <c r="B201" s="22" t="s">
        <v>10</v>
      </c>
      <c r="C201" s="11">
        <v>250</v>
      </c>
      <c r="D201" s="19">
        <v>4.5</v>
      </c>
      <c r="E201" s="19">
        <v>6.7</v>
      </c>
      <c r="F201" s="19">
        <v>10.5</v>
      </c>
      <c r="G201" s="8">
        <v>128</v>
      </c>
      <c r="H201" s="79"/>
    </row>
    <row r="202" spans="1:8" x14ac:dyDescent="0.25">
      <c r="A202" s="83"/>
      <c r="B202" s="16" t="s">
        <v>100</v>
      </c>
      <c r="C202" s="24">
        <v>90</v>
      </c>
      <c r="D202" s="12">
        <v>15.2</v>
      </c>
      <c r="E202" s="12">
        <v>12.4</v>
      </c>
      <c r="F202" s="19">
        <v>8.3000000000000007</v>
      </c>
      <c r="G202" s="11">
        <v>206</v>
      </c>
      <c r="H202" s="79"/>
    </row>
    <row r="203" spans="1:8" ht="15" customHeight="1" x14ac:dyDescent="0.25">
      <c r="A203" s="83"/>
      <c r="B203" s="13" t="s">
        <v>61</v>
      </c>
      <c r="C203" s="24" t="s">
        <v>60</v>
      </c>
      <c r="D203" s="12">
        <v>3.68</v>
      </c>
      <c r="E203" s="12">
        <v>5.76</v>
      </c>
      <c r="F203" s="12">
        <v>24.53</v>
      </c>
      <c r="G203" s="11">
        <v>164.7</v>
      </c>
      <c r="H203" s="79"/>
    </row>
    <row r="204" spans="1:8" x14ac:dyDescent="0.25">
      <c r="A204" s="83"/>
      <c r="B204" s="16" t="s">
        <v>25</v>
      </c>
      <c r="C204" s="11">
        <v>200</v>
      </c>
      <c r="D204" s="12">
        <v>0.8</v>
      </c>
      <c r="E204" s="12">
        <v>0.05</v>
      </c>
      <c r="F204" s="19">
        <v>22.6</v>
      </c>
      <c r="G204" s="11">
        <v>95</v>
      </c>
      <c r="H204" s="79"/>
    </row>
    <row r="205" spans="1:8" s="33" customFormat="1" x14ac:dyDescent="0.25">
      <c r="A205" s="83"/>
      <c r="B205" s="18" t="s">
        <v>6</v>
      </c>
      <c r="C205" s="11">
        <v>52.5</v>
      </c>
      <c r="D205" s="12">
        <v>4.1100000000000003</v>
      </c>
      <c r="E205" s="12">
        <v>0.52</v>
      </c>
      <c r="F205" s="12">
        <v>25.12</v>
      </c>
      <c r="G205" s="11">
        <v>121.58</v>
      </c>
      <c r="H205" s="79"/>
    </row>
    <row r="206" spans="1:8" x14ac:dyDescent="0.25">
      <c r="A206" s="83"/>
      <c r="B206" s="16" t="s">
        <v>5</v>
      </c>
      <c r="C206" s="11">
        <v>48</v>
      </c>
      <c r="D206" s="12">
        <v>3.36</v>
      </c>
      <c r="E206" s="12">
        <v>0.48</v>
      </c>
      <c r="F206" s="12">
        <v>20.64</v>
      </c>
      <c r="G206" s="11">
        <v>100.8</v>
      </c>
      <c r="H206" s="80"/>
    </row>
    <row r="207" spans="1:8" ht="18.75" x14ac:dyDescent="0.25">
      <c r="A207" s="83"/>
      <c r="B207" s="9" t="s">
        <v>1</v>
      </c>
      <c r="C207" s="6">
        <f>SUM(C200:C206)+155</f>
        <v>855.5</v>
      </c>
      <c r="D207" s="7">
        <f>SUM(D200:D206)</f>
        <v>31.849999999999998</v>
      </c>
      <c r="E207" s="7">
        <f>SUM(E200:E206)</f>
        <v>26.09</v>
      </c>
      <c r="F207" s="7">
        <f>SUM(F200:F206)</f>
        <v>117.09000000000002</v>
      </c>
      <c r="G207" s="6">
        <f>SUM(G200:G206)</f>
        <v>852.08</v>
      </c>
      <c r="H207" s="17"/>
    </row>
    <row r="208" spans="1:8" ht="25.5" x14ac:dyDescent="0.25">
      <c r="A208" s="74" t="s">
        <v>4</v>
      </c>
      <c r="B208" s="16" t="s">
        <v>56</v>
      </c>
      <c r="C208" s="8" t="s">
        <v>55</v>
      </c>
      <c r="D208" s="15">
        <v>16.204499999999999</v>
      </c>
      <c r="E208" s="15">
        <v>14.3675</v>
      </c>
      <c r="F208" s="15">
        <v>40.643250000000002</v>
      </c>
      <c r="G208" s="14">
        <v>361.21999999999991</v>
      </c>
      <c r="H208" s="78">
        <v>49</v>
      </c>
    </row>
    <row r="209" spans="1:8" x14ac:dyDescent="0.25">
      <c r="A209" s="75"/>
      <c r="B209" s="13" t="s">
        <v>23</v>
      </c>
      <c r="C209" s="11">
        <v>200</v>
      </c>
      <c r="D209" s="15">
        <v>0</v>
      </c>
      <c r="E209" s="15">
        <v>0</v>
      </c>
      <c r="F209" s="15">
        <v>15</v>
      </c>
      <c r="G209" s="14">
        <v>30</v>
      </c>
      <c r="H209" s="79"/>
    </row>
    <row r="210" spans="1:8" ht="15.75" customHeight="1" x14ac:dyDescent="0.25">
      <c r="A210" s="76"/>
      <c r="B210" s="9" t="s">
        <v>1</v>
      </c>
      <c r="C210" s="6">
        <f>SUM(C208:C209)+170</f>
        <v>370</v>
      </c>
      <c r="D210" s="7">
        <f>SUM(D208:D209)</f>
        <v>16.204499999999999</v>
      </c>
      <c r="E210" s="7">
        <f>SUM(E208:E209)</f>
        <v>14.3675</v>
      </c>
      <c r="F210" s="7">
        <f>SUM(F208:F209)</f>
        <v>55.643250000000002</v>
      </c>
      <c r="G210" s="6">
        <f>SUM(G208:G209)</f>
        <v>391.21999999999991</v>
      </c>
      <c r="H210" s="80"/>
    </row>
    <row r="211" spans="1:8" x14ac:dyDescent="0.25">
      <c r="A211" s="10"/>
      <c r="B211" s="9" t="s">
        <v>0</v>
      </c>
      <c r="C211" s="8"/>
      <c r="D211" s="7">
        <f>D199+D207+D210</f>
        <v>65.954499999999996</v>
      </c>
      <c r="E211" s="7">
        <f>E199+E207+E210</f>
        <v>60.237499999999997</v>
      </c>
      <c r="F211" s="7">
        <f>F199+F207+F210</f>
        <v>243.82325</v>
      </c>
      <c r="G211" s="6">
        <f>G199+G207+G210</f>
        <v>1853.1399999999999</v>
      </c>
      <c r="H211" s="5"/>
    </row>
    <row r="212" spans="1:8" ht="15" customHeight="1" x14ac:dyDescent="0.25">
      <c r="C212" s="25"/>
      <c r="D212" s="26"/>
      <c r="E212" s="26"/>
      <c r="F212" s="26"/>
      <c r="G212" s="25"/>
    </row>
    <row r="213" spans="1:8" ht="15.75" x14ac:dyDescent="0.25">
      <c r="B213" s="29"/>
      <c r="C213" s="39" t="s">
        <v>22</v>
      </c>
      <c r="D213" s="27"/>
      <c r="E213" s="26"/>
      <c r="F213" s="26"/>
      <c r="G213" s="25"/>
    </row>
    <row r="214" spans="1:8" x14ac:dyDescent="0.25">
      <c r="C214" s="25"/>
      <c r="D214" s="26"/>
      <c r="E214" s="26"/>
      <c r="F214" s="26"/>
      <c r="G214" s="25"/>
    </row>
    <row r="215" spans="1:8" ht="15" customHeight="1" x14ac:dyDescent="0.25">
      <c r="A215" s="88" t="s">
        <v>21</v>
      </c>
      <c r="B215" s="81" t="s">
        <v>130</v>
      </c>
      <c r="C215" s="82" t="s">
        <v>129</v>
      </c>
      <c r="D215" s="84" t="s">
        <v>20</v>
      </c>
      <c r="E215" s="84"/>
      <c r="F215" s="84"/>
      <c r="G215" s="82" t="s">
        <v>128</v>
      </c>
      <c r="H215" s="77" t="s">
        <v>19</v>
      </c>
    </row>
    <row r="216" spans="1:8" x14ac:dyDescent="0.25">
      <c r="A216" s="88"/>
      <c r="B216" s="81"/>
      <c r="C216" s="82"/>
      <c r="D216" s="60" t="s">
        <v>127</v>
      </c>
      <c r="E216" s="60" t="s">
        <v>126</v>
      </c>
      <c r="F216" s="60" t="s">
        <v>125</v>
      </c>
      <c r="G216" s="82"/>
      <c r="H216" s="77"/>
    </row>
    <row r="217" spans="1:8" x14ac:dyDescent="0.25">
      <c r="A217" s="83" t="s">
        <v>18</v>
      </c>
      <c r="B217" s="16" t="s">
        <v>32</v>
      </c>
      <c r="C217" s="11">
        <v>150</v>
      </c>
      <c r="D217" s="19">
        <v>1.35</v>
      </c>
      <c r="E217" s="19">
        <v>0.3</v>
      </c>
      <c r="F217" s="19">
        <v>12.15</v>
      </c>
      <c r="G217" s="8">
        <v>54</v>
      </c>
      <c r="H217" s="78">
        <v>87</v>
      </c>
    </row>
    <row r="218" spans="1:8" x14ac:dyDescent="0.25">
      <c r="A218" s="83"/>
      <c r="B218" s="16" t="s">
        <v>62</v>
      </c>
      <c r="C218" s="11">
        <v>90</v>
      </c>
      <c r="D218" s="12">
        <v>9.4</v>
      </c>
      <c r="E218" s="12">
        <v>15.8</v>
      </c>
      <c r="F218" s="19">
        <v>15.1</v>
      </c>
      <c r="G218" s="11">
        <v>240</v>
      </c>
      <c r="H218" s="79"/>
    </row>
    <row r="219" spans="1:8" x14ac:dyDescent="0.25">
      <c r="A219" s="83"/>
      <c r="B219" s="16" t="s">
        <v>38</v>
      </c>
      <c r="C219" s="24" t="s">
        <v>7</v>
      </c>
      <c r="D219" s="19">
        <v>5.5</v>
      </c>
      <c r="E219" s="19">
        <v>4.5</v>
      </c>
      <c r="F219" s="19">
        <v>26.4</v>
      </c>
      <c r="G219" s="8">
        <v>168.6</v>
      </c>
      <c r="H219" s="79"/>
    </row>
    <row r="220" spans="1:8" x14ac:dyDescent="0.25">
      <c r="A220" s="83"/>
      <c r="B220" s="13" t="s">
        <v>65</v>
      </c>
      <c r="C220" s="11">
        <v>200</v>
      </c>
      <c r="D220" s="12">
        <v>0.25</v>
      </c>
      <c r="E220" s="12">
        <v>0.12</v>
      </c>
      <c r="F220" s="12">
        <v>9.9</v>
      </c>
      <c r="G220" s="11">
        <v>40</v>
      </c>
      <c r="H220" s="79"/>
    </row>
    <row r="221" spans="1:8" x14ac:dyDescent="0.25">
      <c r="A221" s="83"/>
      <c r="B221" s="18" t="s">
        <v>6</v>
      </c>
      <c r="C221" s="23">
        <v>37.5</v>
      </c>
      <c r="D221" s="15">
        <v>3</v>
      </c>
      <c r="E221" s="15">
        <v>0.38</v>
      </c>
      <c r="F221" s="15">
        <v>18.350000000000001</v>
      </c>
      <c r="G221" s="14">
        <v>88.84</v>
      </c>
      <c r="H221" s="80"/>
    </row>
    <row r="222" spans="1:8" ht="18.75" x14ac:dyDescent="0.25">
      <c r="A222" s="83"/>
      <c r="B222" s="9" t="s">
        <v>1</v>
      </c>
      <c r="C222" s="6">
        <f>SUM(C217:C221)+155</f>
        <v>632.5</v>
      </c>
      <c r="D222" s="7">
        <f>SUM(D217:D221)</f>
        <v>19.5</v>
      </c>
      <c r="E222" s="7">
        <f>SUM(E217:E221)</f>
        <v>21.1</v>
      </c>
      <c r="F222" s="7">
        <f>SUM(F217:F221)</f>
        <v>81.900000000000006</v>
      </c>
      <c r="G222" s="6">
        <f>SUM(G217:G221)</f>
        <v>591.44000000000005</v>
      </c>
      <c r="H222" s="17"/>
    </row>
    <row r="223" spans="1:8" ht="25.5" x14ac:dyDescent="0.25">
      <c r="A223" s="83" t="s">
        <v>12</v>
      </c>
      <c r="B223" s="70" t="s">
        <v>137</v>
      </c>
      <c r="C223" s="71">
        <v>60</v>
      </c>
      <c r="D223" s="69">
        <v>0.63600000000000001</v>
      </c>
      <c r="E223" s="69">
        <v>0.10500000000000002</v>
      </c>
      <c r="F223" s="69">
        <v>6.3924000000000003</v>
      </c>
      <c r="G223" s="71">
        <v>30.341999999999999</v>
      </c>
      <c r="H223" s="78">
        <v>123</v>
      </c>
    </row>
    <row r="224" spans="1:8" x14ac:dyDescent="0.25">
      <c r="A224" s="83"/>
      <c r="B224" s="16" t="s">
        <v>64</v>
      </c>
      <c r="C224" s="31" t="s">
        <v>63</v>
      </c>
      <c r="D224" s="19">
        <v>8.6</v>
      </c>
      <c r="E224" s="19">
        <v>7.3</v>
      </c>
      <c r="F224" s="19">
        <v>18.8</v>
      </c>
      <c r="G224" s="8">
        <v>187</v>
      </c>
      <c r="H224" s="79"/>
    </row>
    <row r="225" spans="1:8" x14ac:dyDescent="0.25">
      <c r="A225" s="83"/>
      <c r="B225" s="16" t="s">
        <v>99</v>
      </c>
      <c r="C225" s="11">
        <v>90</v>
      </c>
      <c r="D225" s="19">
        <v>13.3</v>
      </c>
      <c r="E225" s="19">
        <v>13.1</v>
      </c>
      <c r="F225" s="19">
        <v>3.6</v>
      </c>
      <c r="G225" s="8">
        <v>187</v>
      </c>
      <c r="H225" s="79"/>
    </row>
    <row r="226" spans="1:8" x14ac:dyDescent="0.25">
      <c r="A226" s="83"/>
      <c r="B226" s="21" t="s">
        <v>8</v>
      </c>
      <c r="C226" s="20" t="s">
        <v>7</v>
      </c>
      <c r="D226" s="19">
        <v>3.84</v>
      </c>
      <c r="E226" s="19">
        <v>4.62</v>
      </c>
      <c r="F226" s="19">
        <v>40.049999999999997</v>
      </c>
      <c r="G226" s="11">
        <v>208</v>
      </c>
      <c r="H226" s="79"/>
    </row>
    <row r="227" spans="1:8" s="33" customFormat="1" ht="15" customHeight="1" x14ac:dyDescent="0.25">
      <c r="A227" s="83"/>
      <c r="B227" s="13" t="s">
        <v>49</v>
      </c>
      <c r="C227" s="11">
        <v>200</v>
      </c>
      <c r="D227" s="12">
        <v>1</v>
      </c>
      <c r="E227" s="12">
        <v>0.2</v>
      </c>
      <c r="F227" s="12">
        <v>20.2</v>
      </c>
      <c r="G227" s="11">
        <v>86</v>
      </c>
      <c r="H227" s="79"/>
    </row>
    <row r="228" spans="1:8" s="33" customFormat="1" x14ac:dyDescent="0.25">
      <c r="A228" s="83"/>
      <c r="B228" s="18" t="s">
        <v>6</v>
      </c>
      <c r="C228" s="11">
        <v>52.5</v>
      </c>
      <c r="D228" s="12">
        <v>4.1100000000000003</v>
      </c>
      <c r="E228" s="12">
        <v>0.52</v>
      </c>
      <c r="F228" s="12">
        <v>25.12</v>
      </c>
      <c r="G228" s="11">
        <v>121.58</v>
      </c>
      <c r="H228" s="79"/>
    </row>
    <row r="229" spans="1:8" x14ac:dyDescent="0.25">
      <c r="A229" s="83"/>
      <c r="B229" s="16" t="s">
        <v>5</v>
      </c>
      <c r="C229" s="11">
        <v>48</v>
      </c>
      <c r="D229" s="12">
        <v>3.36</v>
      </c>
      <c r="E229" s="12">
        <v>0.48</v>
      </c>
      <c r="F229" s="12">
        <v>20.64</v>
      </c>
      <c r="G229" s="11">
        <v>100.8</v>
      </c>
      <c r="H229" s="80"/>
    </row>
    <row r="230" spans="1:8" ht="18.75" x14ac:dyDescent="0.25">
      <c r="A230" s="83"/>
      <c r="B230" s="9" t="s">
        <v>1</v>
      </c>
      <c r="C230" s="6">
        <f>SUM(C223:C229)+260+186</f>
        <v>896.5</v>
      </c>
      <c r="D230" s="7">
        <f>SUM(D223:D229)</f>
        <v>34.846000000000004</v>
      </c>
      <c r="E230" s="7">
        <f>SUM(E223:E229)</f>
        <v>26.324999999999999</v>
      </c>
      <c r="F230" s="7">
        <f>SUM(F223:F229)</f>
        <v>134.80240000000001</v>
      </c>
      <c r="G230" s="6">
        <f>SUM(G223:G229)</f>
        <v>920.72199999999998</v>
      </c>
      <c r="H230" s="17"/>
    </row>
    <row r="231" spans="1:8" x14ac:dyDescent="0.25">
      <c r="A231" s="74" t="s">
        <v>4</v>
      </c>
      <c r="B231" s="16" t="s">
        <v>24</v>
      </c>
      <c r="C231" s="8">
        <v>80</v>
      </c>
      <c r="D231" s="15">
        <v>5.4222222222222225</v>
      </c>
      <c r="E231" s="15">
        <v>3.2888888888888888</v>
      </c>
      <c r="F231" s="15">
        <v>29.244444444444444</v>
      </c>
      <c r="G231" s="14">
        <v>168</v>
      </c>
      <c r="H231" s="78">
        <v>49</v>
      </c>
    </row>
    <row r="232" spans="1:8" x14ac:dyDescent="0.25">
      <c r="A232" s="75"/>
      <c r="B232" s="16" t="s">
        <v>45</v>
      </c>
      <c r="C232" s="11">
        <v>200</v>
      </c>
      <c r="D232" s="12">
        <v>5.8</v>
      </c>
      <c r="E232" s="12">
        <v>5</v>
      </c>
      <c r="F232" s="12">
        <v>8</v>
      </c>
      <c r="G232" s="11">
        <v>100</v>
      </c>
      <c r="H232" s="79"/>
    </row>
    <row r="233" spans="1:8" x14ac:dyDescent="0.25">
      <c r="A233" s="76"/>
      <c r="B233" s="9" t="s">
        <v>1</v>
      </c>
      <c r="C233" s="6">
        <f>SUM(C231:C232)</f>
        <v>280</v>
      </c>
      <c r="D233" s="7">
        <f>SUM(D231:D232)</f>
        <v>11.222222222222221</v>
      </c>
      <c r="E233" s="7">
        <f>SUM(E231:E232)</f>
        <v>8.2888888888888879</v>
      </c>
      <c r="F233" s="7">
        <f>SUM(F231:F232)</f>
        <v>37.24444444444444</v>
      </c>
      <c r="G233" s="6">
        <f>SUM(G231:G232)</f>
        <v>268</v>
      </c>
      <c r="H233" s="80"/>
    </row>
    <row r="234" spans="1:8" x14ac:dyDescent="0.25">
      <c r="A234" s="10"/>
      <c r="B234" s="9" t="s">
        <v>0</v>
      </c>
      <c r="C234" s="8"/>
      <c r="D234" s="7">
        <f>D233+D230+D222</f>
        <v>65.568222222222232</v>
      </c>
      <c r="E234" s="7">
        <f>E233+E230+E222</f>
        <v>55.713888888888889</v>
      </c>
      <c r="F234" s="7">
        <f>F233+F230+F222</f>
        <v>253.94684444444445</v>
      </c>
      <c r="G234" s="6">
        <f>G233+G230+G222</f>
        <v>1780.162</v>
      </c>
      <c r="H234" s="5"/>
    </row>
    <row r="235" spans="1:8" x14ac:dyDescent="0.25">
      <c r="A235" s="47"/>
    </row>
    <row r="236" spans="1:8" ht="15.75" x14ac:dyDescent="0.25">
      <c r="A236" s="47"/>
      <c r="B236" s="32"/>
      <c r="C236" s="39" t="s">
        <v>98</v>
      </c>
      <c r="D236" s="27"/>
      <c r="E236" s="27"/>
      <c r="F236" s="27"/>
      <c r="G236" s="46"/>
    </row>
    <row r="237" spans="1:8" ht="15" customHeight="1" x14ac:dyDescent="0.25">
      <c r="B237" s="32"/>
      <c r="C237" s="28"/>
      <c r="D237" s="27"/>
      <c r="E237" s="27"/>
      <c r="F237" s="27"/>
      <c r="G237" s="46"/>
    </row>
    <row r="238" spans="1:8" ht="15.75" x14ac:dyDescent="0.25">
      <c r="B238" s="29"/>
      <c r="C238" s="39" t="s">
        <v>67</v>
      </c>
      <c r="D238" s="27"/>
      <c r="E238" s="27"/>
      <c r="F238" s="27"/>
      <c r="G238" s="46"/>
    </row>
    <row r="239" spans="1:8" x14ac:dyDescent="0.25">
      <c r="B239" s="32"/>
      <c r="C239" s="28"/>
      <c r="D239" s="27"/>
      <c r="E239" s="27"/>
      <c r="F239" s="27"/>
      <c r="G239" s="46"/>
    </row>
    <row r="240" spans="1:8" ht="15" customHeight="1" x14ac:dyDescent="0.25">
      <c r="A240" s="88" t="s">
        <v>21</v>
      </c>
      <c r="B240" s="81" t="s">
        <v>130</v>
      </c>
      <c r="C240" s="82" t="s">
        <v>129</v>
      </c>
      <c r="D240" s="84" t="s">
        <v>20</v>
      </c>
      <c r="E240" s="84"/>
      <c r="F240" s="84"/>
      <c r="G240" s="82" t="s">
        <v>128</v>
      </c>
      <c r="H240" s="77" t="s">
        <v>19</v>
      </c>
    </row>
    <row r="241" spans="1:8" x14ac:dyDescent="0.25">
      <c r="A241" s="88"/>
      <c r="B241" s="81"/>
      <c r="C241" s="82"/>
      <c r="D241" s="60" t="s">
        <v>127</v>
      </c>
      <c r="E241" s="60" t="s">
        <v>126</v>
      </c>
      <c r="F241" s="60" t="s">
        <v>125</v>
      </c>
      <c r="G241" s="82"/>
      <c r="H241" s="77"/>
    </row>
    <row r="242" spans="1:8" x14ac:dyDescent="0.25">
      <c r="A242" s="94" t="s">
        <v>18</v>
      </c>
      <c r="B242" s="16" t="s">
        <v>97</v>
      </c>
      <c r="C242" s="11">
        <v>17.5</v>
      </c>
      <c r="D242" s="12">
        <v>1.7</v>
      </c>
      <c r="E242" s="12">
        <v>4.5</v>
      </c>
      <c r="F242" s="12">
        <v>0.84</v>
      </c>
      <c r="G242" s="11">
        <v>51</v>
      </c>
      <c r="H242" s="78">
        <v>87</v>
      </c>
    </row>
    <row r="243" spans="1:8" x14ac:dyDescent="0.25">
      <c r="A243" s="94"/>
      <c r="B243" s="16" t="s">
        <v>32</v>
      </c>
      <c r="C243" s="11">
        <v>150</v>
      </c>
      <c r="D243" s="12">
        <v>0.6</v>
      </c>
      <c r="E243" s="12">
        <v>0.6</v>
      </c>
      <c r="F243" s="12">
        <v>14.7</v>
      </c>
      <c r="G243" s="11">
        <v>70.5</v>
      </c>
      <c r="H243" s="79"/>
    </row>
    <row r="244" spans="1:8" ht="15" customHeight="1" x14ac:dyDescent="0.25">
      <c r="A244" s="94"/>
      <c r="B244" s="16" t="s">
        <v>96</v>
      </c>
      <c r="C244" s="24" t="s">
        <v>30</v>
      </c>
      <c r="D244" s="12">
        <v>4</v>
      </c>
      <c r="E244" s="12">
        <v>10.7</v>
      </c>
      <c r="F244" s="12">
        <v>13.1</v>
      </c>
      <c r="G244" s="11">
        <v>174</v>
      </c>
      <c r="H244" s="79"/>
    </row>
    <row r="245" spans="1:8" x14ac:dyDescent="0.25">
      <c r="A245" s="94"/>
      <c r="B245" s="13" t="s">
        <v>54</v>
      </c>
      <c r="C245" s="11">
        <v>200</v>
      </c>
      <c r="D245" s="12">
        <v>1.4</v>
      </c>
      <c r="E245" s="12">
        <v>1.2</v>
      </c>
      <c r="F245" s="12">
        <v>11.4</v>
      </c>
      <c r="G245" s="11">
        <v>63</v>
      </c>
      <c r="H245" s="79"/>
    </row>
    <row r="246" spans="1:8" x14ac:dyDescent="0.25">
      <c r="A246" s="94"/>
      <c r="B246" s="18" t="s">
        <v>6</v>
      </c>
      <c r="C246" s="23">
        <v>37.5</v>
      </c>
      <c r="D246" s="15">
        <v>3</v>
      </c>
      <c r="E246" s="15">
        <v>0.38</v>
      </c>
      <c r="F246" s="15">
        <v>18.350000000000001</v>
      </c>
      <c r="G246" s="14">
        <v>88.84</v>
      </c>
      <c r="H246" s="80"/>
    </row>
    <row r="247" spans="1:8" ht="18.75" x14ac:dyDescent="0.25">
      <c r="A247" s="94"/>
      <c r="B247" s="9" t="s">
        <v>1</v>
      </c>
      <c r="C247" s="6">
        <f>SUM(C242:C246)+190</f>
        <v>595</v>
      </c>
      <c r="D247" s="7">
        <f>SUM(D242:D246)</f>
        <v>10.7</v>
      </c>
      <c r="E247" s="7">
        <f>SUM(E242:E246)</f>
        <v>17.38</v>
      </c>
      <c r="F247" s="7">
        <f>SUM(F242:F246)</f>
        <v>58.39</v>
      </c>
      <c r="G247" s="6">
        <f>SUM(G242:G246)</f>
        <v>447.34000000000003</v>
      </c>
      <c r="H247" s="17"/>
    </row>
    <row r="248" spans="1:8" x14ac:dyDescent="0.25">
      <c r="A248" s="83" t="s">
        <v>12</v>
      </c>
      <c r="B248" s="16" t="s">
        <v>95</v>
      </c>
      <c r="C248" s="11">
        <v>60</v>
      </c>
      <c r="D248" s="12">
        <v>0.94</v>
      </c>
      <c r="E248" s="12">
        <v>3.05</v>
      </c>
      <c r="F248" s="12">
        <v>5.66</v>
      </c>
      <c r="G248" s="11">
        <v>53.88</v>
      </c>
      <c r="H248" s="78">
        <v>123</v>
      </c>
    </row>
    <row r="249" spans="1:8" ht="25.5" x14ac:dyDescent="0.25">
      <c r="A249" s="83"/>
      <c r="B249" s="22" t="s">
        <v>94</v>
      </c>
      <c r="C249" s="11">
        <v>250</v>
      </c>
      <c r="D249" s="19">
        <v>4.7</v>
      </c>
      <c r="E249" s="19">
        <v>4.21</v>
      </c>
      <c r="F249" s="19">
        <v>18.64</v>
      </c>
      <c r="G249" s="8">
        <v>88</v>
      </c>
      <c r="H249" s="79"/>
    </row>
    <row r="250" spans="1:8" x14ac:dyDescent="0.25">
      <c r="A250" s="83"/>
      <c r="B250" s="16" t="s">
        <v>93</v>
      </c>
      <c r="C250" s="11">
        <v>90</v>
      </c>
      <c r="D250" s="12">
        <v>11.654999999999999</v>
      </c>
      <c r="E250" s="12">
        <v>7.3890000000000011</v>
      </c>
      <c r="F250" s="12">
        <v>14.265000000000001</v>
      </c>
      <c r="G250" s="11">
        <v>170.91</v>
      </c>
      <c r="H250" s="79"/>
    </row>
    <row r="251" spans="1:8" x14ac:dyDescent="0.25">
      <c r="A251" s="83"/>
      <c r="B251" s="16" t="s">
        <v>92</v>
      </c>
      <c r="C251" s="11">
        <v>150</v>
      </c>
      <c r="D251" s="19">
        <v>3.4</v>
      </c>
      <c r="E251" s="19">
        <v>3.1</v>
      </c>
      <c r="F251" s="19">
        <v>33.9</v>
      </c>
      <c r="G251" s="11">
        <v>177</v>
      </c>
      <c r="H251" s="79"/>
    </row>
    <row r="252" spans="1:8" x14ac:dyDescent="0.25">
      <c r="A252" s="83"/>
      <c r="B252" s="13" t="s">
        <v>23</v>
      </c>
      <c r="C252" s="11">
        <v>200</v>
      </c>
      <c r="D252" s="12">
        <v>0</v>
      </c>
      <c r="E252" s="12">
        <v>0</v>
      </c>
      <c r="F252" s="12">
        <v>15</v>
      </c>
      <c r="G252" s="11">
        <v>30</v>
      </c>
      <c r="H252" s="79"/>
    </row>
    <row r="253" spans="1:8" x14ac:dyDescent="0.25">
      <c r="A253" s="83"/>
      <c r="B253" s="18" t="s">
        <v>6</v>
      </c>
      <c r="C253" s="11">
        <v>52.5</v>
      </c>
      <c r="D253" s="12">
        <v>4.1100000000000003</v>
      </c>
      <c r="E253" s="12">
        <v>0.52</v>
      </c>
      <c r="F253" s="12">
        <v>25.12</v>
      </c>
      <c r="G253" s="11">
        <v>121.58</v>
      </c>
      <c r="H253" s="79"/>
    </row>
    <row r="254" spans="1:8" x14ac:dyDescent="0.25">
      <c r="A254" s="83"/>
      <c r="B254" s="16" t="s">
        <v>5</v>
      </c>
      <c r="C254" s="11">
        <v>48</v>
      </c>
      <c r="D254" s="12">
        <v>3.36</v>
      </c>
      <c r="E254" s="12">
        <v>0.48</v>
      </c>
      <c r="F254" s="12">
        <v>20.64</v>
      </c>
      <c r="G254" s="11">
        <v>100.8</v>
      </c>
      <c r="H254" s="80"/>
    </row>
    <row r="255" spans="1:8" ht="18.75" x14ac:dyDescent="0.25">
      <c r="A255" s="83"/>
      <c r="B255" s="9" t="s">
        <v>1</v>
      </c>
      <c r="C255" s="6">
        <f>SUM(C248:C254)</f>
        <v>850.5</v>
      </c>
      <c r="D255" s="7">
        <f>SUM(D248:D254)</f>
        <v>28.164999999999999</v>
      </c>
      <c r="E255" s="7">
        <f>SUM(E248:E254)</f>
        <v>18.749000000000002</v>
      </c>
      <c r="F255" s="7">
        <f>SUM(F248:F254)</f>
        <v>133.22500000000002</v>
      </c>
      <c r="G255" s="6">
        <f>SUM(G248:G254)</f>
        <v>742.17</v>
      </c>
      <c r="H255" s="17"/>
    </row>
    <row r="256" spans="1:8" ht="26.25" x14ac:dyDescent="0.25">
      <c r="A256" s="75" t="s">
        <v>4</v>
      </c>
      <c r="B256" s="13" t="s">
        <v>91</v>
      </c>
      <c r="C256" s="24" t="s">
        <v>55</v>
      </c>
      <c r="D256" s="12">
        <v>14.8</v>
      </c>
      <c r="E256" s="12">
        <v>26.3</v>
      </c>
      <c r="F256" s="12">
        <v>29.5</v>
      </c>
      <c r="G256" s="11">
        <v>350</v>
      </c>
      <c r="H256" s="78">
        <v>49</v>
      </c>
    </row>
    <row r="257" spans="1:8" x14ac:dyDescent="0.25">
      <c r="A257" s="75"/>
      <c r="B257" s="16" t="s">
        <v>47</v>
      </c>
      <c r="C257" s="11">
        <v>200</v>
      </c>
      <c r="D257" s="12">
        <v>5.8</v>
      </c>
      <c r="E257" s="12">
        <v>5</v>
      </c>
      <c r="F257" s="12">
        <v>8</v>
      </c>
      <c r="G257" s="11">
        <v>100</v>
      </c>
      <c r="H257" s="79"/>
    </row>
    <row r="258" spans="1:8" x14ac:dyDescent="0.25">
      <c r="A258" s="76"/>
      <c r="B258" s="9" t="s">
        <v>1</v>
      </c>
      <c r="C258" s="44">
        <f>200+170</f>
        <v>370</v>
      </c>
      <c r="D258" s="45">
        <f>SUM(D256:D257)</f>
        <v>20.6</v>
      </c>
      <c r="E258" s="45">
        <f>SUM(E256:E257)</f>
        <v>31.3</v>
      </c>
      <c r="F258" s="45">
        <f>SUM(F256:F257)</f>
        <v>37.5</v>
      </c>
      <c r="G258" s="44">
        <f>SUM(G256:G257)</f>
        <v>450</v>
      </c>
      <c r="H258" s="80"/>
    </row>
    <row r="259" spans="1:8" x14ac:dyDescent="0.25">
      <c r="A259" s="10"/>
      <c r="B259" s="9" t="s">
        <v>0</v>
      </c>
      <c r="C259" s="8"/>
      <c r="D259" s="7">
        <f>D247+D255+D258</f>
        <v>59.464999999999996</v>
      </c>
      <c r="E259" s="7">
        <f>E247+E255+E258</f>
        <v>67.429000000000002</v>
      </c>
      <c r="F259" s="7">
        <f>F247+F255+F258</f>
        <v>229.11500000000001</v>
      </c>
      <c r="G259" s="6">
        <f>G247+G255+G258</f>
        <v>1639.51</v>
      </c>
      <c r="H259" s="5"/>
    </row>
    <row r="260" spans="1:8" ht="15" customHeight="1" x14ac:dyDescent="0.25">
      <c r="B260" s="43"/>
      <c r="C260" s="41"/>
      <c r="D260" s="42"/>
      <c r="E260" s="42"/>
      <c r="F260" s="42"/>
      <c r="G260" s="41"/>
    </row>
    <row r="261" spans="1:8" ht="15.75" x14ac:dyDescent="0.25">
      <c r="B261" s="29"/>
      <c r="C261" s="39" t="s">
        <v>57</v>
      </c>
      <c r="D261" s="27"/>
      <c r="E261" s="27"/>
      <c r="F261" s="42"/>
      <c r="G261" s="41"/>
    </row>
    <row r="262" spans="1:8" x14ac:dyDescent="0.25">
      <c r="B262" s="43"/>
      <c r="C262" s="41"/>
      <c r="D262" s="42"/>
      <c r="E262" s="42"/>
      <c r="F262" s="42"/>
      <c r="G262" s="41"/>
    </row>
    <row r="263" spans="1:8" ht="15" customHeight="1" x14ac:dyDescent="0.25">
      <c r="A263" s="88" t="s">
        <v>21</v>
      </c>
      <c r="B263" s="81" t="s">
        <v>130</v>
      </c>
      <c r="C263" s="82" t="s">
        <v>129</v>
      </c>
      <c r="D263" s="84" t="s">
        <v>20</v>
      </c>
      <c r="E263" s="84"/>
      <c r="F263" s="84"/>
      <c r="G263" s="82" t="s">
        <v>128</v>
      </c>
      <c r="H263" s="77" t="s">
        <v>19</v>
      </c>
    </row>
    <row r="264" spans="1:8" x14ac:dyDescent="0.25">
      <c r="A264" s="88"/>
      <c r="B264" s="81"/>
      <c r="C264" s="82"/>
      <c r="D264" s="60" t="s">
        <v>127</v>
      </c>
      <c r="E264" s="60" t="s">
        <v>126</v>
      </c>
      <c r="F264" s="60" t="s">
        <v>125</v>
      </c>
      <c r="G264" s="82"/>
      <c r="H264" s="77"/>
    </row>
    <row r="265" spans="1:8" ht="15" customHeight="1" x14ac:dyDescent="0.25">
      <c r="A265" s="83" t="s">
        <v>18</v>
      </c>
      <c r="B265" s="16" t="s">
        <v>44</v>
      </c>
      <c r="C265" s="11">
        <v>80</v>
      </c>
      <c r="D265" s="12">
        <v>9.2280000000000015</v>
      </c>
      <c r="E265" s="12">
        <v>6.6959999999999997</v>
      </c>
      <c r="F265" s="12">
        <v>23.635999999999999</v>
      </c>
      <c r="G265" s="11">
        <v>193.84</v>
      </c>
      <c r="H265" s="78">
        <v>87</v>
      </c>
    </row>
    <row r="266" spans="1:8" x14ac:dyDescent="0.25">
      <c r="A266" s="83"/>
      <c r="B266" s="16" t="s">
        <v>90</v>
      </c>
      <c r="C266" s="11">
        <v>90</v>
      </c>
      <c r="D266" s="19">
        <v>10.4</v>
      </c>
      <c r="E266" s="19">
        <v>9.4</v>
      </c>
      <c r="F266" s="19">
        <v>10.1</v>
      </c>
      <c r="G266" s="8">
        <v>166</v>
      </c>
      <c r="H266" s="79"/>
    </row>
    <row r="267" spans="1:8" x14ac:dyDescent="0.25">
      <c r="A267" s="83"/>
      <c r="B267" s="16" t="s">
        <v>89</v>
      </c>
      <c r="C267" s="24" t="s">
        <v>7</v>
      </c>
      <c r="D267" s="12">
        <v>9.02</v>
      </c>
      <c r="E267" s="12">
        <v>5.41</v>
      </c>
      <c r="F267" s="12">
        <v>40.619999999999997</v>
      </c>
      <c r="G267" s="11">
        <v>246.93</v>
      </c>
      <c r="H267" s="79"/>
    </row>
    <row r="268" spans="1:8" x14ac:dyDescent="0.25">
      <c r="A268" s="83"/>
      <c r="B268" s="13" t="s">
        <v>29</v>
      </c>
      <c r="C268" s="24" t="s">
        <v>28</v>
      </c>
      <c r="D268" s="12">
        <v>0.3</v>
      </c>
      <c r="E268" s="12">
        <v>0.1</v>
      </c>
      <c r="F268" s="12">
        <v>9.5</v>
      </c>
      <c r="G268" s="11">
        <v>40</v>
      </c>
      <c r="H268" s="80"/>
    </row>
    <row r="269" spans="1:8" ht="18.75" x14ac:dyDescent="0.25">
      <c r="A269" s="83"/>
      <c r="B269" s="9" t="s">
        <v>1</v>
      </c>
      <c r="C269" s="6">
        <f>SUM(C265:C268)+155+207</f>
        <v>532</v>
      </c>
      <c r="D269" s="7">
        <f>SUM(D265:D268)</f>
        <v>28.948</v>
      </c>
      <c r="E269" s="7">
        <f>SUM(E265:E268)</f>
        <v>21.606000000000002</v>
      </c>
      <c r="F269" s="7">
        <f>SUM(F265:F268)</f>
        <v>83.855999999999995</v>
      </c>
      <c r="G269" s="6">
        <f>SUM(G265:G268)</f>
        <v>646.77</v>
      </c>
      <c r="H269" s="17"/>
    </row>
    <row r="270" spans="1:8" x14ac:dyDescent="0.25">
      <c r="A270" s="83" t="s">
        <v>12</v>
      </c>
      <c r="B270" s="16" t="s">
        <v>41</v>
      </c>
      <c r="C270" s="11">
        <v>60</v>
      </c>
      <c r="D270" s="12">
        <v>0</v>
      </c>
      <c r="E270" s="12">
        <v>4.2</v>
      </c>
      <c r="F270" s="12">
        <v>4.2</v>
      </c>
      <c r="G270" s="11">
        <v>54</v>
      </c>
      <c r="H270" s="78">
        <v>123</v>
      </c>
    </row>
    <row r="271" spans="1:8" x14ac:dyDescent="0.25">
      <c r="A271" s="83"/>
      <c r="B271" s="22" t="s">
        <v>10</v>
      </c>
      <c r="C271" s="11">
        <v>250</v>
      </c>
      <c r="D271" s="19">
        <v>4.5</v>
      </c>
      <c r="E271" s="19">
        <v>6.7</v>
      </c>
      <c r="F271" s="19">
        <v>10.5</v>
      </c>
      <c r="G271" s="8">
        <v>128</v>
      </c>
      <c r="H271" s="79"/>
    </row>
    <row r="272" spans="1:8" x14ac:dyDescent="0.25">
      <c r="A272" s="83"/>
      <c r="B272" s="16" t="s">
        <v>88</v>
      </c>
      <c r="C272" s="11">
        <v>90</v>
      </c>
      <c r="D272" s="12">
        <v>21.1</v>
      </c>
      <c r="E272" s="12">
        <v>16.7</v>
      </c>
      <c r="F272" s="12">
        <v>0.3</v>
      </c>
      <c r="G272" s="11">
        <v>236</v>
      </c>
      <c r="H272" s="79"/>
    </row>
    <row r="273" spans="1:8" x14ac:dyDescent="0.25">
      <c r="A273" s="83"/>
      <c r="B273" s="13" t="s">
        <v>61</v>
      </c>
      <c r="C273" s="24" t="s">
        <v>60</v>
      </c>
      <c r="D273" s="12">
        <v>3.68</v>
      </c>
      <c r="E273" s="12">
        <v>5.76</v>
      </c>
      <c r="F273" s="12">
        <v>24.53</v>
      </c>
      <c r="G273" s="11">
        <v>164.7</v>
      </c>
      <c r="H273" s="79"/>
    </row>
    <row r="274" spans="1:8" x14ac:dyDescent="0.25">
      <c r="A274" s="83"/>
      <c r="B274" s="13" t="s">
        <v>37</v>
      </c>
      <c r="C274" s="11">
        <v>200</v>
      </c>
      <c r="D274" s="12">
        <v>0.2</v>
      </c>
      <c r="E274" s="12">
        <v>0.1</v>
      </c>
      <c r="F274" s="12">
        <v>10.7</v>
      </c>
      <c r="G274" s="11">
        <v>44</v>
      </c>
      <c r="H274" s="79"/>
    </row>
    <row r="275" spans="1:8" x14ac:dyDescent="0.25">
      <c r="A275" s="83"/>
      <c r="B275" s="18" t="s">
        <v>6</v>
      </c>
      <c r="C275" s="11">
        <v>52.5</v>
      </c>
      <c r="D275" s="12">
        <v>4.1100000000000003</v>
      </c>
      <c r="E275" s="12">
        <v>0.52</v>
      </c>
      <c r="F275" s="12">
        <v>25.12</v>
      </c>
      <c r="G275" s="11">
        <v>121.58</v>
      </c>
      <c r="H275" s="79"/>
    </row>
    <row r="276" spans="1:8" x14ac:dyDescent="0.25">
      <c r="A276" s="83"/>
      <c r="B276" s="16" t="s">
        <v>5</v>
      </c>
      <c r="C276" s="11">
        <v>48</v>
      </c>
      <c r="D276" s="12">
        <v>3.36</v>
      </c>
      <c r="E276" s="12">
        <v>0.48</v>
      </c>
      <c r="F276" s="12">
        <v>20.64</v>
      </c>
      <c r="G276" s="11">
        <v>100.8</v>
      </c>
      <c r="H276" s="80"/>
    </row>
    <row r="277" spans="1:8" ht="18.75" x14ac:dyDescent="0.25">
      <c r="A277" s="83"/>
      <c r="B277" s="9" t="s">
        <v>1</v>
      </c>
      <c r="C277" s="6">
        <f>SUM(C270:C276)+186</f>
        <v>886.5</v>
      </c>
      <c r="D277" s="7">
        <f>SUM(D270:D276)</f>
        <v>36.950000000000003</v>
      </c>
      <c r="E277" s="7">
        <f>SUM(E270:E276)</f>
        <v>34.46</v>
      </c>
      <c r="F277" s="7">
        <f>SUM(F270:F276)</f>
        <v>95.990000000000009</v>
      </c>
      <c r="G277" s="6">
        <f>SUM(G270:G276)</f>
        <v>849.08</v>
      </c>
      <c r="H277" s="17"/>
    </row>
    <row r="278" spans="1:8" x14ac:dyDescent="0.25">
      <c r="A278" s="74" t="s">
        <v>4</v>
      </c>
      <c r="B278" s="16" t="s">
        <v>87</v>
      </c>
      <c r="C278" s="8">
        <v>80</v>
      </c>
      <c r="D278" s="15">
        <v>3.26</v>
      </c>
      <c r="E278" s="15">
        <v>3.6666666666666665</v>
      </c>
      <c r="F278" s="15">
        <v>24.866666666666667</v>
      </c>
      <c r="G278" s="14">
        <v>183.33333333333334</v>
      </c>
      <c r="H278" s="78">
        <v>49</v>
      </c>
    </row>
    <row r="279" spans="1:8" x14ac:dyDescent="0.25">
      <c r="A279" s="75"/>
      <c r="B279" s="13" t="s">
        <v>49</v>
      </c>
      <c r="C279" s="11">
        <v>200</v>
      </c>
      <c r="D279" s="12">
        <v>1</v>
      </c>
      <c r="E279" s="12">
        <v>0.2</v>
      </c>
      <c r="F279" s="12">
        <v>20.2</v>
      </c>
      <c r="G279" s="11">
        <v>86</v>
      </c>
      <c r="H279" s="79"/>
    </row>
    <row r="280" spans="1:8" x14ac:dyDescent="0.25">
      <c r="A280" s="76"/>
      <c r="B280" s="9" t="s">
        <v>1</v>
      </c>
      <c r="C280" s="6">
        <f>SUM(C278:C279)</f>
        <v>280</v>
      </c>
      <c r="D280" s="7">
        <f>SUM(D278:D279)</f>
        <v>4.26</v>
      </c>
      <c r="E280" s="7">
        <f>SUM(E278:E279)</f>
        <v>3.8666666666666667</v>
      </c>
      <c r="F280" s="7">
        <f>SUM(F278:F279)</f>
        <v>45.066666666666663</v>
      </c>
      <c r="G280" s="6">
        <f>SUM(G278:G279)</f>
        <v>269.33333333333337</v>
      </c>
      <c r="H280" s="80"/>
    </row>
    <row r="281" spans="1:8" x14ac:dyDescent="0.25">
      <c r="A281" s="10"/>
      <c r="B281" s="9" t="s">
        <v>0</v>
      </c>
      <c r="C281" s="8"/>
      <c r="D281" s="7">
        <f>D280+D277+D269</f>
        <v>70.158000000000001</v>
      </c>
      <c r="E281" s="7">
        <f>E280+E277+E269</f>
        <v>59.93266666666667</v>
      </c>
      <c r="F281" s="7">
        <f>F280+F277+F269</f>
        <v>224.91266666666667</v>
      </c>
      <c r="G281" s="6">
        <f>G280+G277+G269</f>
        <v>1765.1833333333334</v>
      </c>
      <c r="H281" s="5"/>
    </row>
    <row r="282" spans="1:8" ht="15" customHeight="1" x14ac:dyDescent="0.25">
      <c r="C282" s="25"/>
      <c r="D282" s="26"/>
      <c r="E282" s="26"/>
      <c r="F282" s="26"/>
      <c r="G282" s="25"/>
    </row>
    <row r="283" spans="1:8" ht="15.75" customHeight="1" x14ac:dyDescent="0.25">
      <c r="B283" s="29"/>
      <c r="C283" s="39" t="s">
        <v>46</v>
      </c>
      <c r="D283" s="27"/>
      <c r="E283" s="26"/>
      <c r="F283" s="26"/>
      <c r="G283" s="25"/>
    </row>
    <row r="284" spans="1:8" x14ac:dyDescent="0.25">
      <c r="C284" s="25"/>
      <c r="D284" s="26"/>
      <c r="E284" s="26"/>
      <c r="F284" s="26"/>
      <c r="G284" s="25"/>
    </row>
    <row r="285" spans="1:8" ht="15" customHeight="1" x14ac:dyDescent="0.25">
      <c r="A285" s="88" t="s">
        <v>21</v>
      </c>
      <c r="B285" s="81" t="s">
        <v>130</v>
      </c>
      <c r="C285" s="82" t="s">
        <v>129</v>
      </c>
      <c r="D285" s="84" t="s">
        <v>20</v>
      </c>
      <c r="E285" s="84"/>
      <c r="F285" s="84"/>
      <c r="G285" s="82" t="s">
        <v>128</v>
      </c>
      <c r="H285" s="77" t="s">
        <v>19</v>
      </c>
    </row>
    <row r="286" spans="1:8" x14ac:dyDescent="0.25">
      <c r="A286" s="88"/>
      <c r="B286" s="81"/>
      <c r="C286" s="82"/>
      <c r="D286" s="60" t="s">
        <v>127</v>
      </c>
      <c r="E286" s="60" t="s">
        <v>126</v>
      </c>
      <c r="F286" s="60" t="s">
        <v>125</v>
      </c>
      <c r="G286" s="82"/>
      <c r="H286" s="77"/>
    </row>
    <row r="287" spans="1:8" x14ac:dyDescent="0.25">
      <c r="A287" s="94" t="s">
        <v>18</v>
      </c>
      <c r="B287" s="16" t="s">
        <v>33</v>
      </c>
      <c r="C287" s="11">
        <v>10</v>
      </c>
      <c r="D287" s="12">
        <v>0.08</v>
      </c>
      <c r="E287" s="12">
        <v>7.25</v>
      </c>
      <c r="F287" s="12">
        <v>0.13</v>
      </c>
      <c r="G287" s="11">
        <v>66</v>
      </c>
      <c r="H287" s="78">
        <v>87</v>
      </c>
    </row>
    <row r="288" spans="1:8" x14ac:dyDescent="0.25">
      <c r="A288" s="94"/>
      <c r="B288" s="16" t="s">
        <v>32</v>
      </c>
      <c r="C288" s="11">
        <v>150</v>
      </c>
      <c r="D288" s="19">
        <v>1.35</v>
      </c>
      <c r="E288" s="19">
        <v>0.3</v>
      </c>
      <c r="F288" s="19">
        <v>12.15</v>
      </c>
      <c r="G288" s="8">
        <v>54</v>
      </c>
      <c r="H288" s="79"/>
    </row>
    <row r="289" spans="1:8" ht="25.5" x14ac:dyDescent="0.25">
      <c r="A289" s="94"/>
      <c r="B289" s="16" t="s">
        <v>86</v>
      </c>
      <c r="C289" s="11" t="s">
        <v>55</v>
      </c>
      <c r="D289" s="19">
        <v>27.810000000000006</v>
      </c>
      <c r="E289" s="19">
        <v>19.82</v>
      </c>
      <c r="F289" s="19">
        <v>36.600000000000009</v>
      </c>
      <c r="G289" s="8">
        <v>435.80000000000007</v>
      </c>
      <c r="H289" s="79"/>
    </row>
    <row r="290" spans="1:8" x14ac:dyDescent="0.25">
      <c r="A290" s="94"/>
      <c r="B290" s="13" t="s">
        <v>42</v>
      </c>
      <c r="C290" s="11">
        <v>200</v>
      </c>
      <c r="D290" s="12">
        <v>3.3</v>
      </c>
      <c r="E290" s="12">
        <v>2.9</v>
      </c>
      <c r="F290" s="12">
        <v>13.8</v>
      </c>
      <c r="G290" s="11">
        <v>94</v>
      </c>
      <c r="H290" s="79"/>
    </row>
    <row r="291" spans="1:8" x14ac:dyDescent="0.25">
      <c r="A291" s="94"/>
      <c r="B291" s="18" t="s">
        <v>6</v>
      </c>
      <c r="C291" s="23">
        <v>37.5</v>
      </c>
      <c r="D291" s="15">
        <v>3</v>
      </c>
      <c r="E291" s="15">
        <v>0.38</v>
      </c>
      <c r="F291" s="15">
        <v>18.350000000000001</v>
      </c>
      <c r="G291" s="14">
        <v>88.84</v>
      </c>
      <c r="H291" s="80"/>
    </row>
    <row r="292" spans="1:8" x14ac:dyDescent="0.25">
      <c r="A292" s="94"/>
      <c r="B292" s="9" t="s">
        <v>1</v>
      </c>
      <c r="C292" s="6">
        <f>SUM(C287:C291)+170</f>
        <v>567.5</v>
      </c>
      <c r="D292" s="7">
        <f>SUM(D287:D291)</f>
        <v>35.540000000000006</v>
      </c>
      <c r="E292" s="7">
        <f>SUM(E287:E291)</f>
        <v>30.65</v>
      </c>
      <c r="F292" s="7">
        <f>SUM(F287:F291)</f>
        <v>81.03</v>
      </c>
      <c r="G292" s="6">
        <f>SUM(G287:G291)</f>
        <v>738.6400000000001</v>
      </c>
      <c r="H292" s="5"/>
    </row>
    <row r="293" spans="1:8" x14ac:dyDescent="0.25">
      <c r="A293" s="83" t="s">
        <v>12</v>
      </c>
      <c r="B293" s="16" t="s">
        <v>85</v>
      </c>
      <c r="C293" s="11">
        <v>60</v>
      </c>
      <c r="D293" s="12">
        <v>2.8</v>
      </c>
      <c r="E293" s="12">
        <v>5.6</v>
      </c>
      <c r="F293" s="12">
        <v>4.3</v>
      </c>
      <c r="G293" s="11">
        <v>79</v>
      </c>
      <c r="H293" s="78">
        <v>123</v>
      </c>
    </row>
    <row r="294" spans="1:8" ht="25.5" x14ac:dyDescent="0.25">
      <c r="A294" s="83"/>
      <c r="B294" s="22" t="s">
        <v>84</v>
      </c>
      <c r="C294" s="11">
        <v>250</v>
      </c>
      <c r="D294" s="19">
        <v>4.7</v>
      </c>
      <c r="E294" s="19">
        <v>8.1999999999999993</v>
      </c>
      <c r="F294" s="19">
        <v>8.6999999999999993</v>
      </c>
      <c r="G294" s="8">
        <v>131</v>
      </c>
      <c r="H294" s="79"/>
    </row>
    <row r="295" spans="1:8" x14ac:dyDescent="0.25">
      <c r="A295" s="83"/>
      <c r="B295" s="16" t="s">
        <v>83</v>
      </c>
      <c r="C295" s="11">
        <v>90</v>
      </c>
      <c r="D295" s="19">
        <v>13</v>
      </c>
      <c r="E295" s="19">
        <v>17.100000000000001</v>
      </c>
      <c r="F295" s="19">
        <v>4.9000000000000004</v>
      </c>
      <c r="G295" s="11">
        <v>226</v>
      </c>
      <c r="H295" s="79"/>
    </row>
    <row r="296" spans="1:8" x14ac:dyDescent="0.25">
      <c r="A296" s="83"/>
      <c r="B296" s="16" t="s">
        <v>38</v>
      </c>
      <c r="C296" s="24" t="s">
        <v>7</v>
      </c>
      <c r="D296" s="19">
        <v>5.5</v>
      </c>
      <c r="E296" s="19">
        <v>4.5</v>
      </c>
      <c r="F296" s="19">
        <v>26.4</v>
      </c>
      <c r="G296" s="8">
        <v>168.6</v>
      </c>
      <c r="H296" s="79"/>
    </row>
    <row r="297" spans="1:8" x14ac:dyDescent="0.25">
      <c r="A297" s="83"/>
      <c r="B297" s="18" t="s">
        <v>82</v>
      </c>
      <c r="C297" s="11">
        <v>200</v>
      </c>
      <c r="D297" s="12">
        <v>0.1</v>
      </c>
      <c r="E297" s="12">
        <v>0.1</v>
      </c>
      <c r="F297" s="12">
        <v>11.1</v>
      </c>
      <c r="G297" s="11">
        <v>46</v>
      </c>
      <c r="H297" s="79"/>
    </row>
    <row r="298" spans="1:8" x14ac:dyDescent="0.25">
      <c r="A298" s="83"/>
      <c r="B298" s="18" t="s">
        <v>6</v>
      </c>
      <c r="C298" s="11">
        <v>52.5</v>
      </c>
      <c r="D298" s="12">
        <v>4.1100000000000003</v>
      </c>
      <c r="E298" s="12">
        <v>0.52</v>
      </c>
      <c r="F298" s="12">
        <v>25.12</v>
      </c>
      <c r="G298" s="11">
        <v>121.58</v>
      </c>
      <c r="H298" s="79"/>
    </row>
    <row r="299" spans="1:8" x14ac:dyDescent="0.25">
      <c r="A299" s="83"/>
      <c r="B299" s="16" t="s">
        <v>5</v>
      </c>
      <c r="C299" s="11">
        <v>48</v>
      </c>
      <c r="D299" s="12">
        <v>3.36</v>
      </c>
      <c r="E299" s="12">
        <v>0.48</v>
      </c>
      <c r="F299" s="12">
        <v>20.64</v>
      </c>
      <c r="G299" s="11">
        <v>100.8</v>
      </c>
      <c r="H299" s="80"/>
    </row>
    <row r="300" spans="1:8" x14ac:dyDescent="0.25">
      <c r="A300" s="83"/>
      <c r="B300" s="9" t="s">
        <v>1</v>
      </c>
      <c r="C300" s="6">
        <f>SUM(C293:C299)+155</f>
        <v>855.5</v>
      </c>
      <c r="D300" s="7">
        <f>SUM(D293:D299)</f>
        <v>33.57</v>
      </c>
      <c r="E300" s="7">
        <f>SUM(E293:E299)</f>
        <v>36.5</v>
      </c>
      <c r="F300" s="7">
        <f>SUM(F293:F299)</f>
        <v>101.16</v>
      </c>
      <c r="G300" s="6">
        <f>SUM(G293:G299)</f>
        <v>872.98</v>
      </c>
      <c r="H300" s="5"/>
    </row>
    <row r="301" spans="1:8" ht="20.25" customHeight="1" x14ac:dyDescent="0.25">
      <c r="A301" s="74" t="s">
        <v>4</v>
      </c>
      <c r="B301" s="16" t="s">
        <v>48</v>
      </c>
      <c r="C301" s="8">
        <v>50</v>
      </c>
      <c r="D301" s="15">
        <v>1.3319999999999999</v>
      </c>
      <c r="E301" s="15">
        <v>3.9959999999999996</v>
      </c>
      <c r="F301" s="15">
        <v>17.981999999999999</v>
      </c>
      <c r="G301" s="14">
        <v>113.21999999999998</v>
      </c>
      <c r="H301" s="78">
        <v>49</v>
      </c>
    </row>
    <row r="302" spans="1:8" ht="20.25" customHeight="1" x14ac:dyDescent="0.25">
      <c r="A302" s="75"/>
      <c r="B302" s="13" t="s">
        <v>2</v>
      </c>
      <c r="C302" s="11">
        <v>200</v>
      </c>
      <c r="D302" s="12">
        <v>0.2</v>
      </c>
      <c r="E302" s="12">
        <v>0.1</v>
      </c>
      <c r="F302" s="12">
        <v>9.3000000000000007</v>
      </c>
      <c r="G302" s="11">
        <v>38</v>
      </c>
      <c r="H302" s="79"/>
    </row>
    <row r="303" spans="1:8" ht="20.25" customHeight="1" x14ac:dyDescent="0.25">
      <c r="A303" s="76"/>
      <c r="B303" s="40" t="s">
        <v>1</v>
      </c>
      <c r="C303" s="6">
        <f>SUM(C301:C302)</f>
        <v>250</v>
      </c>
      <c r="D303" s="7">
        <f>SUM(D301:D302)</f>
        <v>1.5319999999999998</v>
      </c>
      <c r="E303" s="7">
        <f>SUM(E301:E302)</f>
        <v>4.0959999999999992</v>
      </c>
      <c r="F303" s="7">
        <f>SUM(F301:F302)</f>
        <v>27.282</v>
      </c>
      <c r="G303" s="6">
        <f>SUM(G301:G302)</f>
        <v>151.21999999999997</v>
      </c>
      <c r="H303" s="80"/>
    </row>
    <row r="304" spans="1:8" x14ac:dyDescent="0.25">
      <c r="A304" s="10"/>
      <c r="B304" s="9" t="s">
        <v>0</v>
      </c>
      <c r="C304" s="8"/>
      <c r="D304" s="7">
        <f>D303+D300+D292</f>
        <v>70.641999999999996</v>
      </c>
      <c r="E304" s="7">
        <f>E303+E300+E292</f>
        <v>71.245999999999995</v>
      </c>
      <c r="F304" s="7">
        <f>F303+F300+F292</f>
        <v>209.47200000000001</v>
      </c>
      <c r="G304" s="6">
        <f>G303+G300+G292</f>
        <v>1762.8400000000001</v>
      </c>
      <c r="H304" s="5"/>
    </row>
    <row r="305" spans="1:8" ht="15" customHeight="1" x14ac:dyDescent="0.25">
      <c r="C305" s="25"/>
      <c r="D305" s="26"/>
      <c r="E305" s="26"/>
      <c r="F305" s="26"/>
      <c r="G305" s="25"/>
    </row>
    <row r="306" spans="1:8" ht="15.75" x14ac:dyDescent="0.25">
      <c r="B306" s="29"/>
      <c r="C306" s="39" t="s">
        <v>34</v>
      </c>
      <c r="D306" s="27"/>
      <c r="E306" s="26"/>
      <c r="F306" s="26"/>
      <c r="G306" s="25"/>
    </row>
    <row r="307" spans="1:8" x14ac:dyDescent="0.25">
      <c r="C307" s="25"/>
      <c r="D307" s="26"/>
      <c r="E307" s="26"/>
      <c r="F307" s="26"/>
      <c r="G307" s="25"/>
    </row>
    <row r="308" spans="1:8" ht="15" customHeight="1" x14ac:dyDescent="0.25">
      <c r="A308" s="88" t="s">
        <v>21</v>
      </c>
      <c r="B308" s="81" t="s">
        <v>130</v>
      </c>
      <c r="C308" s="82" t="s">
        <v>129</v>
      </c>
      <c r="D308" s="84" t="s">
        <v>20</v>
      </c>
      <c r="E308" s="84"/>
      <c r="F308" s="84"/>
      <c r="G308" s="82" t="s">
        <v>128</v>
      </c>
      <c r="H308" s="77" t="s">
        <v>19</v>
      </c>
    </row>
    <row r="309" spans="1:8" x14ac:dyDescent="0.25">
      <c r="A309" s="88"/>
      <c r="B309" s="81"/>
      <c r="C309" s="82"/>
      <c r="D309" s="60" t="s">
        <v>127</v>
      </c>
      <c r="E309" s="60" t="s">
        <v>126</v>
      </c>
      <c r="F309" s="60" t="s">
        <v>125</v>
      </c>
      <c r="G309" s="82"/>
      <c r="H309" s="77"/>
    </row>
    <row r="310" spans="1:8" ht="15" customHeight="1" x14ac:dyDescent="0.25">
      <c r="A310" s="83" t="s">
        <v>18</v>
      </c>
      <c r="B310" s="16" t="s">
        <v>16</v>
      </c>
      <c r="C310" s="11">
        <v>200</v>
      </c>
      <c r="D310" s="19">
        <v>6.4</v>
      </c>
      <c r="E310" s="19">
        <v>3.2</v>
      </c>
      <c r="F310" s="19">
        <v>1.8</v>
      </c>
      <c r="G310" s="8">
        <v>136</v>
      </c>
      <c r="H310" s="78">
        <v>87</v>
      </c>
    </row>
    <row r="311" spans="1:8" s="4" customFormat="1" ht="25.5" x14ac:dyDescent="0.25">
      <c r="A311" s="83"/>
      <c r="B311" s="16" t="s">
        <v>81</v>
      </c>
      <c r="C311" s="24" t="s">
        <v>30</v>
      </c>
      <c r="D311" s="19">
        <v>7.7809999999999997</v>
      </c>
      <c r="E311" s="19">
        <v>10.679</v>
      </c>
      <c r="F311" s="19">
        <v>39.901000000000003</v>
      </c>
      <c r="G311" s="8">
        <v>287.40999999999997</v>
      </c>
      <c r="H311" s="79"/>
    </row>
    <row r="312" spans="1:8" x14ac:dyDescent="0.25">
      <c r="A312" s="83"/>
      <c r="B312" s="16" t="s">
        <v>80</v>
      </c>
      <c r="C312" s="11">
        <v>50</v>
      </c>
      <c r="D312" s="19">
        <v>3.9</v>
      </c>
      <c r="E312" s="19">
        <v>7</v>
      </c>
      <c r="F312" s="19">
        <v>0.9</v>
      </c>
      <c r="G312" s="8">
        <v>97</v>
      </c>
      <c r="H312" s="79"/>
    </row>
    <row r="313" spans="1:8" x14ac:dyDescent="0.25">
      <c r="A313" s="83"/>
      <c r="B313" s="16" t="s">
        <v>13</v>
      </c>
      <c r="C313" s="11" t="s">
        <v>79</v>
      </c>
      <c r="D313" s="19">
        <v>0.67</v>
      </c>
      <c r="E313" s="19">
        <v>0.27</v>
      </c>
      <c r="F313" s="19">
        <v>18.3</v>
      </c>
      <c r="G313" s="8">
        <v>78</v>
      </c>
      <c r="H313" s="79"/>
    </row>
    <row r="314" spans="1:8" x14ac:dyDescent="0.25">
      <c r="A314" s="83"/>
      <c r="B314" s="18" t="s">
        <v>6</v>
      </c>
      <c r="C314" s="23">
        <v>37.5</v>
      </c>
      <c r="D314" s="15">
        <v>3</v>
      </c>
      <c r="E314" s="15">
        <v>0.38</v>
      </c>
      <c r="F314" s="15">
        <v>18.350000000000001</v>
      </c>
      <c r="G314" s="14">
        <v>88.84</v>
      </c>
      <c r="H314" s="80"/>
    </row>
    <row r="315" spans="1:8" ht="15.75" customHeight="1" x14ac:dyDescent="0.25">
      <c r="A315" s="83"/>
      <c r="B315" s="9" t="s">
        <v>1</v>
      </c>
      <c r="C315" s="6">
        <f>SUM(C310:C314)+215+190</f>
        <v>692.5</v>
      </c>
      <c r="D315" s="7">
        <f>SUM(D310:D314)</f>
        <v>21.751000000000001</v>
      </c>
      <c r="E315" s="7">
        <f>SUM(E310:E314)</f>
        <v>21.529</v>
      </c>
      <c r="F315" s="7">
        <f>SUM(F310:F314)</f>
        <v>79.251000000000005</v>
      </c>
      <c r="G315" s="6">
        <f>SUM(G310:G314)</f>
        <v>687.25</v>
      </c>
      <c r="H315" s="17"/>
    </row>
    <row r="316" spans="1:8" s="4" customFormat="1" x14ac:dyDescent="0.25">
      <c r="A316" s="83" t="s">
        <v>12</v>
      </c>
      <c r="B316" s="16" t="s">
        <v>136</v>
      </c>
      <c r="C316" s="63">
        <v>60</v>
      </c>
      <c r="D316" s="64">
        <v>0.42</v>
      </c>
      <c r="E316" s="64">
        <v>0.06</v>
      </c>
      <c r="F316" s="64">
        <v>1.1399999999999999</v>
      </c>
      <c r="G316" s="63">
        <v>7.2</v>
      </c>
      <c r="H316" s="85">
        <v>123</v>
      </c>
    </row>
    <row r="317" spans="1:8" x14ac:dyDescent="0.25">
      <c r="A317" s="83"/>
      <c r="B317" s="22" t="s">
        <v>78</v>
      </c>
      <c r="C317" s="11">
        <v>250</v>
      </c>
      <c r="D317" s="19">
        <v>7</v>
      </c>
      <c r="E317" s="19">
        <v>6.3</v>
      </c>
      <c r="F317" s="19">
        <v>14.5</v>
      </c>
      <c r="G317" s="8">
        <v>153</v>
      </c>
      <c r="H317" s="86"/>
    </row>
    <row r="318" spans="1:8" x14ac:dyDescent="0.25">
      <c r="A318" s="83"/>
      <c r="B318" s="16" t="s">
        <v>77</v>
      </c>
      <c r="C318" s="11">
        <v>200</v>
      </c>
      <c r="D318" s="12">
        <v>22.95</v>
      </c>
      <c r="E318" s="12">
        <v>28.81</v>
      </c>
      <c r="F318" s="12">
        <v>27.31</v>
      </c>
      <c r="G318" s="11">
        <v>448.28</v>
      </c>
      <c r="H318" s="86"/>
    </row>
    <row r="319" spans="1:8" x14ac:dyDescent="0.25">
      <c r="A319" s="83"/>
      <c r="B319" s="13" t="s">
        <v>49</v>
      </c>
      <c r="C319" s="11">
        <v>200</v>
      </c>
      <c r="D319" s="12">
        <v>1</v>
      </c>
      <c r="E319" s="12">
        <v>0.2</v>
      </c>
      <c r="F319" s="12">
        <v>20.2</v>
      </c>
      <c r="G319" s="11">
        <v>86</v>
      </c>
      <c r="H319" s="86"/>
    </row>
    <row r="320" spans="1:8" x14ac:dyDescent="0.25">
      <c r="A320" s="83"/>
      <c r="B320" s="18" t="s">
        <v>6</v>
      </c>
      <c r="C320" s="11">
        <v>52.5</v>
      </c>
      <c r="D320" s="12">
        <v>4.1100000000000003</v>
      </c>
      <c r="E320" s="12">
        <v>0.52</v>
      </c>
      <c r="F320" s="12">
        <v>25.12</v>
      </c>
      <c r="G320" s="11">
        <v>121.58</v>
      </c>
      <c r="H320" s="86"/>
    </row>
    <row r="321" spans="1:8" x14ac:dyDescent="0.25">
      <c r="A321" s="83"/>
      <c r="B321" s="16" t="s">
        <v>5</v>
      </c>
      <c r="C321" s="11">
        <v>48</v>
      </c>
      <c r="D321" s="12">
        <v>3.36</v>
      </c>
      <c r="E321" s="12">
        <v>0.48</v>
      </c>
      <c r="F321" s="12">
        <v>20.64</v>
      </c>
      <c r="G321" s="11">
        <v>100.8</v>
      </c>
      <c r="H321" s="87"/>
    </row>
    <row r="322" spans="1:8" ht="18.75" x14ac:dyDescent="0.25">
      <c r="A322" s="83"/>
      <c r="B322" s="9" t="s">
        <v>1</v>
      </c>
      <c r="C322" s="6">
        <f>SUM(C316:C321)</f>
        <v>810.5</v>
      </c>
      <c r="D322" s="7">
        <f>SUM(D316:D321)</f>
        <v>38.839999999999996</v>
      </c>
      <c r="E322" s="7">
        <f>SUM(E316:E321)</f>
        <v>36.370000000000005</v>
      </c>
      <c r="F322" s="7">
        <f>SUM(F316:F321)</f>
        <v>108.91000000000001</v>
      </c>
      <c r="G322" s="6">
        <f>SUM(G316:G321)</f>
        <v>916.86</v>
      </c>
      <c r="H322" s="17"/>
    </row>
    <row r="323" spans="1:8" x14ac:dyDescent="0.25">
      <c r="A323" s="74" t="s">
        <v>4</v>
      </c>
      <c r="B323" s="16" t="s">
        <v>76</v>
      </c>
      <c r="C323" s="8">
        <v>60</v>
      </c>
      <c r="D323" s="19">
        <v>3.4</v>
      </c>
      <c r="E323" s="19">
        <v>1.7</v>
      </c>
      <c r="F323" s="19">
        <v>24.7</v>
      </c>
      <c r="G323" s="8">
        <v>221</v>
      </c>
      <c r="H323" s="78">
        <v>49</v>
      </c>
    </row>
    <row r="324" spans="1:8" x14ac:dyDescent="0.25">
      <c r="A324" s="75"/>
      <c r="B324" s="13" t="s">
        <v>75</v>
      </c>
      <c r="C324" s="11">
        <v>200</v>
      </c>
      <c r="D324" s="12">
        <v>0</v>
      </c>
      <c r="E324" s="12">
        <v>0</v>
      </c>
      <c r="F324" s="12">
        <v>15</v>
      </c>
      <c r="G324" s="11">
        <v>30</v>
      </c>
      <c r="H324" s="79"/>
    </row>
    <row r="325" spans="1:8" ht="15.75" customHeight="1" x14ac:dyDescent="0.25">
      <c r="A325" s="76"/>
      <c r="B325" s="9" t="s">
        <v>1</v>
      </c>
      <c r="C325" s="6">
        <f>SUM(C323:C324)</f>
        <v>260</v>
      </c>
      <c r="D325" s="7">
        <f>D324+D323</f>
        <v>3.4</v>
      </c>
      <c r="E325" s="7">
        <f>E324+E323</f>
        <v>1.7</v>
      </c>
      <c r="F325" s="7">
        <f>F324+F323</f>
        <v>39.700000000000003</v>
      </c>
      <c r="G325" s="6">
        <f>G324+G323</f>
        <v>251</v>
      </c>
      <c r="H325" s="80"/>
    </row>
    <row r="326" spans="1:8" x14ac:dyDescent="0.25">
      <c r="A326" s="10"/>
      <c r="B326" s="9" t="s">
        <v>0</v>
      </c>
      <c r="C326" s="8"/>
      <c r="D326" s="7">
        <f>D325+D322+D315</f>
        <v>63.991</v>
      </c>
      <c r="E326" s="7">
        <f>E325+E322+E315</f>
        <v>59.599000000000004</v>
      </c>
      <c r="F326" s="7">
        <f>F325+F322+F315</f>
        <v>227.86100000000002</v>
      </c>
      <c r="G326" s="6">
        <f>G325+G322+G315</f>
        <v>1855.1100000000001</v>
      </c>
      <c r="H326" s="5"/>
    </row>
    <row r="327" spans="1:8" ht="15" customHeight="1" x14ac:dyDescent="0.25">
      <c r="C327" s="25"/>
      <c r="D327" s="26"/>
      <c r="E327" s="26"/>
      <c r="F327" s="26"/>
      <c r="G327" s="25"/>
    </row>
    <row r="328" spans="1:8" ht="15.75" x14ac:dyDescent="0.25">
      <c r="B328" s="29"/>
      <c r="C328" s="39" t="s">
        <v>22</v>
      </c>
      <c r="D328" s="27"/>
      <c r="E328" s="26"/>
      <c r="F328" s="26"/>
      <c r="G328" s="25"/>
    </row>
    <row r="329" spans="1:8" x14ac:dyDescent="0.25">
      <c r="C329" s="25"/>
      <c r="D329" s="26"/>
      <c r="E329" s="26"/>
      <c r="F329" s="26"/>
      <c r="G329" s="25"/>
    </row>
    <row r="330" spans="1:8" ht="15" customHeight="1" x14ac:dyDescent="0.25">
      <c r="A330" s="88" t="s">
        <v>21</v>
      </c>
      <c r="B330" s="81" t="s">
        <v>130</v>
      </c>
      <c r="C330" s="82" t="s">
        <v>129</v>
      </c>
      <c r="D330" s="84" t="s">
        <v>20</v>
      </c>
      <c r="E330" s="84"/>
      <c r="F330" s="84"/>
      <c r="G330" s="82" t="s">
        <v>128</v>
      </c>
      <c r="H330" s="77" t="s">
        <v>19</v>
      </c>
    </row>
    <row r="331" spans="1:8" x14ac:dyDescent="0.25">
      <c r="A331" s="88"/>
      <c r="B331" s="81"/>
      <c r="C331" s="82"/>
      <c r="D331" s="60" t="s">
        <v>127</v>
      </c>
      <c r="E331" s="60" t="s">
        <v>126</v>
      </c>
      <c r="F331" s="60" t="s">
        <v>125</v>
      </c>
      <c r="G331" s="82"/>
      <c r="H331" s="77"/>
    </row>
    <row r="332" spans="1:8" ht="15" customHeight="1" x14ac:dyDescent="0.25">
      <c r="A332" s="74" t="s">
        <v>18</v>
      </c>
      <c r="B332" s="16" t="s">
        <v>33</v>
      </c>
      <c r="C332" s="11">
        <v>10</v>
      </c>
      <c r="D332" s="12">
        <v>0.08</v>
      </c>
      <c r="E332" s="12">
        <v>7.25</v>
      </c>
      <c r="F332" s="12">
        <v>0.13</v>
      </c>
      <c r="G332" s="11">
        <v>66</v>
      </c>
      <c r="H332" s="78">
        <v>87</v>
      </c>
    </row>
    <row r="333" spans="1:8" ht="15" customHeight="1" x14ac:dyDescent="0.25">
      <c r="A333" s="75"/>
      <c r="B333" s="16" t="s">
        <v>74</v>
      </c>
      <c r="C333" s="11">
        <v>60</v>
      </c>
      <c r="D333" s="12">
        <v>0.8</v>
      </c>
      <c r="E333" s="12">
        <v>3.6</v>
      </c>
      <c r="F333" s="12">
        <v>4.9000000000000004</v>
      </c>
      <c r="G333" s="11">
        <v>56</v>
      </c>
      <c r="H333" s="79"/>
    </row>
    <row r="334" spans="1:8" ht="15" customHeight="1" x14ac:dyDescent="0.25">
      <c r="A334" s="75"/>
      <c r="B334" s="38" t="s">
        <v>73</v>
      </c>
      <c r="C334" s="11">
        <v>90</v>
      </c>
      <c r="D334" s="12">
        <v>14.8</v>
      </c>
      <c r="E334" s="12">
        <v>15.3</v>
      </c>
      <c r="F334" s="12">
        <v>12.8</v>
      </c>
      <c r="G334" s="11">
        <v>250</v>
      </c>
      <c r="H334" s="79"/>
    </row>
    <row r="335" spans="1:8" ht="15" customHeight="1" x14ac:dyDescent="0.25">
      <c r="A335" s="75"/>
      <c r="B335" s="13" t="s">
        <v>72</v>
      </c>
      <c r="C335" s="24" t="s">
        <v>7</v>
      </c>
      <c r="D335" s="19">
        <v>5.5</v>
      </c>
      <c r="E335" s="19">
        <v>4.5</v>
      </c>
      <c r="F335" s="19">
        <v>26.4</v>
      </c>
      <c r="G335" s="8">
        <v>168.6</v>
      </c>
      <c r="H335" s="79"/>
    </row>
    <row r="336" spans="1:8" s="4" customFormat="1" ht="15.75" customHeight="1" x14ac:dyDescent="0.25">
      <c r="A336" s="75"/>
      <c r="B336" s="13" t="s">
        <v>71</v>
      </c>
      <c r="C336" s="11">
        <v>200</v>
      </c>
      <c r="D336" s="12">
        <v>0.24000000000000002</v>
      </c>
      <c r="E336" s="12">
        <v>0.14000000000000001</v>
      </c>
      <c r="F336" s="12">
        <v>10.280000000000001</v>
      </c>
      <c r="G336" s="11">
        <v>42.7</v>
      </c>
      <c r="H336" s="79"/>
    </row>
    <row r="337" spans="1:8" x14ac:dyDescent="0.25">
      <c r="A337" s="75"/>
      <c r="B337" s="18" t="s">
        <v>6</v>
      </c>
      <c r="C337" s="23">
        <v>37.5</v>
      </c>
      <c r="D337" s="15">
        <v>3</v>
      </c>
      <c r="E337" s="15">
        <v>0.38</v>
      </c>
      <c r="F337" s="15">
        <v>18.350000000000001</v>
      </c>
      <c r="G337" s="14">
        <v>88.84</v>
      </c>
      <c r="H337" s="80"/>
    </row>
    <row r="338" spans="1:8" ht="15" customHeight="1" x14ac:dyDescent="0.25">
      <c r="A338" s="76"/>
      <c r="B338" s="9" t="s">
        <v>1</v>
      </c>
      <c r="C338" s="6">
        <f>SUM(C332:C337)+155</f>
        <v>552.5</v>
      </c>
      <c r="D338" s="7">
        <f>SUM(D332:D337)</f>
        <v>24.419999999999998</v>
      </c>
      <c r="E338" s="7">
        <f>SUM(E332:E337)</f>
        <v>31.169999999999998</v>
      </c>
      <c r="F338" s="7">
        <f>SUM(F332:F337)</f>
        <v>72.860000000000014</v>
      </c>
      <c r="G338" s="6">
        <f>SUM(G332:G337)</f>
        <v>672.1400000000001</v>
      </c>
      <c r="H338" s="5"/>
    </row>
    <row r="339" spans="1:8" ht="15" customHeight="1" x14ac:dyDescent="0.25">
      <c r="A339" s="83" t="s">
        <v>12</v>
      </c>
      <c r="B339" s="16" t="s">
        <v>32</v>
      </c>
      <c r="C339" s="11">
        <v>150</v>
      </c>
      <c r="D339" s="19">
        <v>1.35</v>
      </c>
      <c r="E339" s="19">
        <v>0.3</v>
      </c>
      <c r="F339" s="19">
        <v>12.15</v>
      </c>
      <c r="G339" s="8">
        <v>54</v>
      </c>
      <c r="H339" s="85">
        <v>123</v>
      </c>
    </row>
    <row r="340" spans="1:8" ht="15" customHeight="1" x14ac:dyDescent="0.25">
      <c r="A340" s="83"/>
      <c r="B340" s="22" t="s">
        <v>70</v>
      </c>
      <c r="C340" s="11">
        <v>250</v>
      </c>
      <c r="D340" s="19">
        <v>2.5</v>
      </c>
      <c r="E340" s="19">
        <v>2.6</v>
      </c>
      <c r="F340" s="19">
        <v>18.600000000000001</v>
      </c>
      <c r="G340" s="8">
        <v>65</v>
      </c>
      <c r="H340" s="86"/>
    </row>
    <row r="341" spans="1:8" ht="15" customHeight="1" x14ac:dyDescent="0.25">
      <c r="A341" s="83"/>
      <c r="B341" s="16" t="s">
        <v>69</v>
      </c>
      <c r="C341" s="11">
        <v>200</v>
      </c>
      <c r="D341" s="19">
        <v>21.99</v>
      </c>
      <c r="E341" s="19">
        <v>22.52</v>
      </c>
      <c r="F341" s="19">
        <v>34.69</v>
      </c>
      <c r="G341" s="8">
        <v>429.33</v>
      </c>
      <c r="H341" s="86"/>
    </row>
    <row r="342" spans="1:8" ht="15" customHeight="1" x14ac:dyDescent="0.25">
      <c r="A342" s="83"/>
      <c r="B342" s="16" t="s">
        <v>35</v>
      </c>
      <c r="C342" s="11">
        <v>200</v>
      </c>
      <c r="D342" s="12">
        <v>0.6</v>
      </c>
      <c r="E342" s="12">
        <v>0.1</v>
      </c>
      <c r="F342" s="12">
        <v>20.100000000000001</v>
      </c>
      <c r="G342" s="11">
        <v>84</v>
      </c>
      <c r="H342" s="86"/>
    </row>
    <row r="343" spans="1:8" ht="15" customHeight="1" x14ac:dyDescent="0.25">
      <c r="A343" s="83"/>
      <c r="B343" s="18" t="s">
        <v>6</v>
      </c>
      <c r="C343" s="11">
        <v>52.5</v>
      </c>
      <c r="D343" s="12">
        <v>4.1100000000000003</v>
      </c>
      <c r="E343" s="12">
        <v>0.52</v>
      </c>
      <c r="F343" s="12">
        <v>25.12</v>
      </c>
      <c r="G343" s="11">
        <v>121.58</v>
      </c>
      <c r="H343" s="86"/>
    </row>
    <row r="344" spans="1:8" ht="15" customHeight="1" x14ac:dyDescent="0.25">
      <c r="A344" s="83"/>
      <c r="B344" s="16" t="s">
        <v>5</v>
      </c>
      <c r="C344" s="11">
        <v>48</v>
      </c>
      <c r="D344" s="12">
        <v>3.36</v>
      </c>
      <c r="E344" s="12">
        <v>0.48</v>
      </c>
      <c r="F344" s="12">
        <v>20.64</v>
      </c>
      <c r="G344" s="11">
        <v>100.8</v>
      </c>
      <c r="H344" s="87"/>
    </row>
    <row r="345" spans="1:8" ht="15" customHeight="1" x14ac:dyDescent="0.25">
      <c r="A345" s="83"/>
      <c r="B345" s="9" t="s">
        <v>1</v>
      </c>
      <c r="C345" s="6">
        <f>SUM(C339:C344)</f>
        <v>900.5</v>
      </c>
      <c r="D345" s="7">
        <f>SUM(D339:D344)</f>
        <v>33.910000000000004</v>
      </c>
      <c r="E345" s="7">
        <f>SUM(E339:E344)</f>
        <v>26.52</v>
      </c>
      <c r="F345" s="7">
        <f>SUM(F339:F344)</f>
        <v>131.30000000000001</v>
      </c>
      <c r="G345" s="6">
        <f>SUM(G339:G344)</f>
        <v>854.70999999999992</v>
      </c>
      <c r="H345" s="5"/>
    </row>
    <row r="346" spans="1:8" ht="15" customHeight="1" x14ac:dyDescent="0.25">
      <c r="A346" s="74" t="s">
        <v>4</v>
      </c>
      <c r="B346" s="16" t="s">
        <v>3</v>
      </c>
      <c r="C346" s="8">
        <v>50</v>
      </c>
      <c r="D346" s="15">
        <v>1.0920000000000001</v>
      </c>
      <c r="E346" s="15">
        <v>5.1239999999999997</v>
      </c>
      <c r="F346" s="15">
        <v>18.564</v>
      </c>
      <c r="G346" s="14">
        <v>124.6</v>
      </c>
      <c r="H346" s="78">
        <v>49</v>
      </c>
    </row>
    <row r="347" spans="1:8" ht="15" customHeight="1" x14ac:dyDescent="0.25">
      <c r="A347" s="75"/>
      <c r="B347" s="13" t="s">
        <v>13</v>
      </c>
      <c r="C347" s="11">
        <v>200</v>
      </c>
      <c r="D347" s="12">
        <v>0.67</v>
      </c>
      <c r="E347" s="12">
        <v>0.27</v>
      </c>
      <c r="F347" s="12">
        <v>18.3</v>
      </c>
      <c r="G347" s="11">
        <v>78</v>
      </c>
      <c r="H347" s="79"/>
    </row>
    <row r="348" spans="1:8" x14ac:dyDescent="0.25">
      <c r="A348" s="76"/>
      <c r="B348" s="9" t="s">
        <v>1</v>
      </c>
      <c r="C348" s="6">
        <f>SUM(C346:C347)</f>
        <v>250</v>
      </c>
      <c r="D348" s="7">
        <f>SUM(D346:D347)</f>
        <v>1.762</v>
      </c>
      <c r="E348" s="7">
        <f>SUM(E346:E347)</f>
        <v>5.3940000000000001</v>
      </c>
      <c r="F348" s="7">
        <f>SUM(F346:F347)</f>
        <v>36.864000000000004</v>
      </c>
      <c r="G348" s="6">
        <f>SUM(G346:G347)</f>
        <v>202.6</v>
      </c>
      <c r="H348" s="80"/>
    </row>
    <row r="349" spans="1:8" x14ac:dyDescent="0.25">
      <c r="A349" s="10"/>
      <c r="B349" s="9" t="s">
        <v>0</v>
      </c>
      <c r="C349" s="8"/>
      <c r="D349" s="7">
        <f>D348+D345+D338</f>
        <v>60.091999999999999</v>
      </c>
      <c r="E349" s="7">
        <f>E348+E345+E338</f>
        <v>63.084000000000003</v>
      </c>
      <c r="F349" s="7">
        <f>F348+F345+F338</f>
        <v>241.02400000000003</v>
      </c>
      <c r="G349" s="6">
        <f>G348+G345+G338</f>
        <v>1729.45</v>
      </c>
      <c r="H349" s="5"/>
    </row>
    <row r="350" spans="1:8" x14ac:dyDescent="0.25">
      <c r="A350" s="33"/>
      <c r="B350" s="37"/>
      <c r="C350" s="36"/>
      <c r="D350" s="35"/>
      <c r="E350" s="35"/>
      <c r="F350" s="35"/>
      <c r="G350" s="34"/>
    </row>
    <row r="351" spans="1:8" ht="15.75" x14ac:dyDescent="0.25">
      <c r="A351" s="33"/>
      <c r="B351" s="32"/>
      <c r="C351" s="39" t="s">
        <v>68</v>
      </c>
      <c r="D351" s="27"/>
      <c r="E351" s="26"/>
      <c r="F351" s="26"/>
      <c r="G351" s="25"/>
    </row>
    <row r="352" spans="1:8" ht="15" customHeight="1" x14ac:dyDescent="0.25">
      <c r="B352" s="32"/>
      <c r="C352" s="39"/>
      <c r="D352" s="27"/>
      <c r="E352" s="26"/>
      <c r="F352" s="26"/>
      <c r="G352" s="25"/>
    </row>
    <row r="353" spans="1:8" ht="15.75" x14ac:dyDescent="0.25">
      <c r="B353" s="29"/>
      <c r="C353" s="39" t="s">
        <v>67</v>
      </c>
      <c r="D353" s="27"/>
      <c r="E353" s="26"/>
      <c r="F353" s="26"/>
      <c r="G353" s="25"/>
    </row>
    <row r="354" spans="1:8" x14ac:dyDescent="0.25">
      <c r="C354" s="25"/>
      <c r="D354" s="26"/>
      <c r="E354" s="26"/>
      <c r="F354" s="26"/>
      <c r="G354" s="25"/>
    </row>
    <row r="355" spans="1:8" ht="15" customHeight="1" x14ac:dyDescent="0.25">
      <c r="A355" s="88" t="s">
        <v>21</v>
      </c>
      <c r="B355" s="81" t="s">
        <v>130</v>
      </c>
      <c r="C355" s="82" t="s">
        <v>129</v>
      </c>
      <c r="D355" s="84" t="s">
        <v>20</v>
      </c>
      <c r="E355" s="84"/>
      <c r="F355" s="84"/>
      <c r="G355" s="82" t="s">
        <v>128</v>
      </c>
      <c r="H355" s="77" t="s">
        <v>19</v>
      </c>
    </row>
    <row r="356" spans="1:8" x14ac:dyDescent="0.25">
      <c r="A356" s="88"/>
      <c r="B356" s="81"/>
      <c r="C356" s="82"/>
      <c r="D356" s="60" t="s">
        <v>127</v>
      </c>
      <c r="E356" s="60" t="s">
        <v>126</v>
      </c>
      <c r="F356" s="60" t="s">
        <v>125</v>
      </c>
      <c r="G356" s="82"/>
      <c r="H356" s="77"/>
    </row>
    <row r="357" spans="1:8" ht="15" customHeight="1" x14ac:dyDescent="0.25">
      <c r="A357" s="83" t="s">
        <v>18</v>
      </c>
      <c r="B357" s="16" t="s">
        <v>17</v>
      </c>
      <c r="C357" s="11">
        <v>18</v>
      </c>
      <c r="D357" s="12">
        <v>1.7</v>
      </c>
      <c r="E357" s="12">
        <v>4.5</v>
      </c>
      <c r="F357" s="12">
        <v>0.84</v>
      </c>
      <c r="G357" s="11">
        <v>51</v>
      </c>
      <c r="H357" s="78">
        <v>87</v>
      </c>
    </row>
    <row r="358" spans="1:8" x14ac:dyDescent="0.25">
      <c r="A358" s="83"/>
      <c r="B358" s="16" t="s">
        <v>41</v>
      </c>
      <c r="C358" s="11">
        <v>60</v>
      </c>
      <c r="D358" s="12">
        <v>0</v>
      </c>
      <c r="E358" s="12">
        <v>4.2</v>
      </c>
      <c r="F358" s="12">
        <v>4.2</v>
      </c>
      <c r="G358" s="11">
        <v>54</v>
      </c>
      <c r="H358" s="79"/>
    </row>
    <row r="359" spans="1:8" ht="25.5" x14ac:dyDescent="0.25">
      <c r="A359" s="83"/>
      <c r="B359" s="16" t="s">
        <v>66</v>
      </c>
      <c r="C359" s="11">
        <v>200</v>
      </c>
      <c r="D359" s="12">
        <v>17.2</v>
      </c>
      <c r="E359" s="12">
        <v>23.3</v>
      </c>
      <c r="F359" s="12">
        <v>7.2</v>
      </c>
      <c r="G359" s="11">
        <v>309</v>
      </c>
      <c r="H359" s="79"/>
    </row>
    <row r="360" spans="1:8" x14ac:dyDescent="0.25">
      <c r="A360" s="83"/>
      <c r="B360" s="13" t="s">
        <v>65</v>
      </c>
      <c r="C360" s="11">
        <v>200</v>
      </c>
      <c r="D360" s="12">
        <v>0.25</v>
      </c>
      <c r="E360" s="12">
        <v>0.12</v>
      </c>
      <c r="F360" s="12">
        <v>9.9</v>
      </c>
      <c r="G360" s="11">
        <v>40</v>
      </c>
      <c r="H360" s="79"/>
    </row>
    <row r="361" spans="1:8" ht="15" customHeight="1" x14ac:dyDescent="0.25">
      <c r="A361" s="83"/>
      <c r="B361" s="18" t="s">
        <v>6</v>
      </c>
      <c r="C361" s="23">
        <v>37.5</v>
      </c>
      <c r="D361" s="15">
        <v>3</v>
      </c>
      <c r="E361" s="15">
        <v>0.38</v>
      </c>
      <c r="F361" s="15">
        <v>18.350000000000001</v>
      </c>
      <c r="G361" s="14">
        <v>88.84</v>
      </c>
      <c r="H361" s="80"/>
    </row>
    <row r="362" spans="1:8" ht="18.75" x14ac:dyDescent="0.25">
      <c r="A362" s="83"/>
      <c r="B362" s="9" t="s">
        <v>1</v>
      </c>
      <c r="C362" s="6">
        <f>SUM(C357:C361)</f>
        <v>515.5</v>
      </c>
      <c r="D362" s="7">
        <f>SUM(D357:D361)</f>
        <v>22.15</v>
      </c>
      <c r="E362" s="7">
        <f>SUM(E357:E361)</f>
        <v>32.5</v>
      </c>
      <c r="F362" s="7">
        <f>SUM(F357:F361)</f>
        <v>40.49</v>
      </c>
      <c r="G362" s="6">
        <f>SUM(G357:G361)</f>
        <v>542.84</v>
      </c>
      <c r="H362" s="17"/>
    </row>
    <row r="363" spans="1:8" x14ac:dyDescent="0.25">
      <c r="A363" s="83" t="s">
        <v>12</v>
      </c>
      <c r="B363" s="16" t="s">
        <v>32</v>
      </c>
      <c r="C363" s="11">
        <v>150</v>
      </c>
      <c r="D363" s="12">
        <v>0.6</v>
      </c>
      <c r="E363" s="12">
        <v>0.6</v>
      </c>
      <c r="F363" s="12">
        <v>14.7</v>
      </c>
      <c r="G363" s="11">
        <v>70.5</v>
      </c>
      <c r="H363" s="78">
        <v>123</v>
      </c>
    </row>
    <row r="364" spans="1:8" x14ac:dyDescent="0.25">
      <c r="A364" s="83"/>
      <c r="B364" s="16" t="s">
        <v>64</v>
      </c>
      <c r="C364" s="31" t="s">
        <v>63</v>
      </c>
      <c r="D364" s="19">
        <v>8.6</v>
      </c>
      <c r="E364" s="19">
        <v>7.3</v>
      </c>
      <c r="F364" s="19">
        <v>18.8</v>
      </c>
      <c r="G364" s="8">
        <v>187</v>
      </c>
      <c r="H364" s="79"/>
    </row>
    <row r="365" spans="1:8" x14ac:dyDescent="0.25">
      <c r="A365" s="83"/>
      <c r="B365" s="16" t="s">
        <v>62</v>
      </c>
      <c r="C365" s="11">
        <v>90</v>
      </c>
      <c r="D365" s="12">
        <v>9.4</v>
      </c>
      <c r="E365" s="12">
        <v>15.8</v>
      </c>
      <c r="F365" s="19">
        <v>15.1</v>
      </c>
      <c r="G365" s="11">
        <v>240</v>
      </c>
      <c r="H365" s="79"/>
    </row>
    <row r="366" spans="1:8" x14ac:dyDescent="0.25">
      <c r="A366" s="83"/>
      <c r="B366" s="13" t="s">
        <v>61</v>
      </c>
      <c r="C366" s="24" t="s">
        <v>60</v>
      </c>
      <c r="D366" s="12">
        <v>3.68</v>
      </c>
      <c r="E366" s="12">
        <v>5.76</v>
      </c>
      <c r="F366" s="12">
        <v>24.53</v>
      </c>
      <c r="G366" s="11">
        <v>164.7</v>
      </c>
      <c r="H366" s="79"/>
    </row>
    <row r="367" spans="1:8" x14ac:dyDescent="0.25">
      <c r="A367" s="83"/>
      <c r="B367" s="13" t="s">
        <v>59</v>
      </c>
      <c r="C367" s="11">
        <v>200</v>
      </c>
      <c r="D367" s="12">
        <v>0.34</v>
      </c>
      <c r="E367" s="12">
        <v>0.14000000000000001</v>
      </c>
      <c r="F367" s="12">
        <v>18.12</v>
      </c>
      <c r="G367" s="11">
        <v>66.42</v>
      </c>
      <c r="H367" s="79"/>
    </row>
    <row r="368" spans="1:8" x14ac:dyDescent="0.25">
      <c r="A368" s="83"/>
      <c r="B368" s="18" t="s">
        <v>6</v>
      </c>
      <c r="C368" s="11">
        <v>52.5</v>
      </c>
      <c r="D368" s="12">
        <v>4.1100000000000003</v>
      </c>
      <c r="E368" s="12">
        <v>0.52</v>
      </c>
      <c r="F368" s="12">
        <v>25.12</v>
      </c>
      <c r="G368" s="11">
        <v>121.58</v>
      </c>
      <c r="H368" s="79"/>
    </row>
    <row r="369" spans="1:8" x14ac:dyDescent="0.25">
      <c r="A369" s="83"/>
      <c r="B369" s="16" t="s">
        <v>5</v>
      </c>
      <c r="C369" s="11">
        <v>48</v>
      </c>
      <c r="D369" s="12">
        <v>3.36</v>
      </c>
      <c r="E369" s="12">
        <v>0.48</v>
      </c>
      <c r="F369" s="12">
        <v>20.64</v>
      </c>
      <c r="G369" s="11">
        <v>100.8</v>
      </c>
      <c r="H369" s="80"/>
    </row>
    <row r="370" spans="1:8" ht="18.75" x14ac:dyDescent="0.25">
      <c r="A370" s="83"/>
      <c r="B370" s="9" t="s">
        <v>1</v>
      </c>
      <c r="C370" s="6">
        <f>SUM(C363:C369)+186+260</f>
        <v>986.5</v>
      </c>
      <c r="D370" s="7">
        <f>SUM(D363:D369)</f>
        <v>30.09</v>
      </c>
      <c r="E370" s="7">
        <f>SUM(E363:E369)</f>
        <v>30.6</v>
      </c>
      <c r="F370" s="7">
        <f>SUM(F363:F369)</f>
        <v>137.01</v>
      </c>
      <c r="G370" s="6">
        <f>SUM(G363:G369)</f>
        <v>951</v>
      </c>
      <c r="H370" s="17"/>
    </row>
    <row r="371" spans="1:8" x14ac:dyDescent="0.25">
      <c r="A371" s="74" t="s">
        <v>4</v>
      </c>
      <c r="B371" s="16" t="s">
        <v>58</v>
      </c>
      <c r="C371" s="8">
        <v>80</v>
      </c>
      <c r="D371" s="15">
        <v>5.4560000000000004</v>
      </c>
      <c r="E371" s="15">
        <v>5.718</v>
      </c>
      <c r="F371" s="15">
        <v>46.230000000000004</v>
      </c>
      <c r="G371" s="14">
        <v>258.17</v>
      </c>
      <c r="H371" s="78">
        <v>49</v>
      </c>
    </row>
    <row r="372" spans="1:8" x14ac:dyDescent="0.25">
      <c r="A372" s="75"/>
      <c r="B372" s="16" t="s">
        <v>13</v>
      </c>
      <c r="C372" s="11">
        <v>200</v>
      </c>
      <c r="D372" s="19">
        <v>0.67</v>
      </c>
      <c r="E372" s="19">
        <v>0.27</v>
      </c>
      <c r="F372" s="19">
        <v>18.3</v>
      </c>
      <c r="G372" s="8">
        <v>78</v>
      </c>
      <c r="H372" s="79"/>
    </row>
    <row r="373" spans="1:8" x14ac:dyDescent="0.25">
      <c r="A373" s="76"/>
      <c r="B373" s="9" t="s">
        <v>1</v>
      </c>
      <c r="C373" s="6">
        <f>SUM(C371:C372)</f>
        <v>280</v>
      </c>
      <c r="D373" s="7">
        <f>SUM(D371:D372)</f>
        <v>6.1260000000000003</v>
      </c>
      <c r="E373" s="7">
        <f>SUM(E371:E372)</f>
        <v>5.9879999999999995</v>
      </c>
      <c r="F373" s="7">
        <f>SUM(F371:F372)</f>
        <v>64.53</v>
      </c>
      <c r="G373" s="6">
        <f>SUM(G371:G372)</f>
        <v>336.17</v>
      </c>
      <c r="H373" s="80"/>
    </row>
    <row r="374" spans="1:8" x14ac:dyDescent="0.25">
      <c r="A374" s="10"/>
      <c r="B374" s="9" t="s">
        <v>0</v>
      </c>
      <c r="C374" s="8"/>
      <c r="D374" s="7">
        <f>D362+D370+D373</f>
        <v>58.365999999999993</v>
      </c>
      <c r="E374" s="7">
        <f>E362+E370+E373</f>
        <v>69.087999999999994</v>
      </c>
      <c r="F374" s="7">
        <f>F362+F370+F373</f>
        <v>242.03</v>
      </c>
      <c r="G374" s="6">
        <f>G362+G370+G373</f>
        <v>1830.0100000000002</v>
      </c>
      <c r="H374" s="5"/>
    </row>
    <row r="375" spans="1:8" ht="15" customHeight="1" x14ac:dyDescent="0.25">
      <c r="C375" s="25"/>
      <c r="D375" s="26"/>
      <c r="E375" s="26"/>
      <c r="F375" s="26"/>
      <c r="G375" s="25"/>
    </row>
    <row r="376" spans="1:8" ht="15.75" x14ac:dyDescent="0.25">
      <c r="B376" s="29"/>
      <c r="C376" s="39" t="s">
        <v>57</v>
      </c>
      <c r="D376" s="27"/>
      <c r="E376" s="26"/>
      <c r="F376" s="26"/>
      <c r="G376" s="25"/>
    </row>
    <row r="378" spans="1:8" ht="15" customHeight="1" x14ac:dyDescent="0.25">
      <c r="A378" s="88" t="s">
        <v>21</v>
      </c>
      <c r="B378" s="81" t="s">
        <v>130</v>
      </c>
      <c r="C378" s="82" t="s">
        <v>129</v>
      </c>
      <c r="D378" s="84" t="s">
        <v>20</v>
      </c>
      <c r="E378" s="84"/>
      <c r="F378" s="84"/>
      <c r="G378" s="82" t="s">
        <v>128</v>
      </c>
      <c r="H378" s="77" t="s">
        <v>19</v>
      </c>
    </row>
    <row r="379" spans="1:8" x14ac:dyDescent="0.25">
      <c r="A379" s="88"/>
      <c r="B379" s="81"/>
      <c r="C379" s="82"/>
      <c r="D379" s="60" t="s">
        <v>127</v>
      </c>
      <c r="E379" s="60" t="s">
        <v>126</v>
      </c>
      <c r="F379" s="60" t="s">
        <v>125</v>
      </c>
      <c r="G379" s="82"/>
      <c r="H379" s="77"/>
    </row>
    <row r="380" spans="1:8" ht="15.75" customHeight="1" x14ac:dyDescent="0.25">
      <c r="A380" s="83" t="s">
        <v>18</v>
      </c>
      <c r="B380" s="16" t="s">
        <v>33</v>
      </c>
      <c r="C380" s="11">
        <v>10</v>
      </c>
      <c r="D380" s="12">
        <v>0.08</v>
      </c>
      <c r="E380" s="12">
        <v>7.25</v>
      </c>
      <c r="F380" s="12">
        <v>0.13</v>
      </c>
      <c r="G380" s="11">
        <v>66</v>
      </c>
      <c r="H380" s="78">
        <v>87</v>
      </c>
    </row>
    <row r="381" spans="1:8" ht="15" customHeight="1" x14ac:dyDescent="0.25">
      <c r="A381" s="83"/>
      <c r="B381" s="16" t="s">
        <v>32</v>
      </c>
      <c r="C381" s="11">
        <v>150</v>
      </c>
      <c r="D381" s="19">
        <v>1.35</v>
      </c>
      <c r="E381" s="19">
        <v>0.3</v>
      </c>
      <c r="F381" s="19">
        <v>12.15</v>
      </c>
      <c r="G381" s="8">
        <v>54</v>
      </c>
      <c r="H381" s="79"/>
    </row>
    <row r="382" spans="1:8" x14ac:dyDescent="0.25">
      <c r="A382" s="83"/>
      <c r="B382" s="16" t="s">
        <v>107</v>
      </c>
      <c r="C382" s="61" t="s">
        <v>55</v>
      </c>
      <c r="D382" s="19">
        <v>26.4</v>
      </c>
      <c r="E382" s="19">
        <v>31.7</v>
      </c>
      <c r="F382" s="19">
        <v>25.5</v>
      </c>
      <c r="G382" s="8">
        <v>425</v>
      </c>
      <c r="H382" s="79"/>
    </row>
    <row r="383" spans="1:8" x14ac:dyDescent="0.25">
      <c r="A383" s="83"/>
      <c r="B383" s="13" t="s">
        <v>54</v>
      </c>
      <c r="C383" s="11">
        <v>200</v>
      </c>
      <c r="D383" s="12">
        <v>1.4</v>
      </c>
      <c r="E383" s="12">
        <v>1.2</v>
      </c>
      <c r="F383" s="12">
        <v>11.4</v>
      </c>
      <c r="G383" s="11">
        <v>63</v>
      </c>
      <c r="H383" s="79"/>
    </row>
    <row r="384" spans="1:8" x14ac:dyDescent="0.25">
      <c r="A384" s="83"/>
      <c r="B384" s="18" t="s">
        <v>6</v>
      </c>
      <c r="C384" s="23">
        <v>37.5</v>
      </c>
      <c r="D384" s="15">
        <v>3</v>
      </c>
      <c r="E384" s="15">
        <v>0.38</v>
      </c>
      <c r="F384" s="15">
        <v>18.350000000000001</v>
      </c>
      <c r="G384" s="14">
        <v>88.84</v>
      </c>
      <c r="H384" s="80"/>
    </row>
    <row r="385" spans="1:8" ht="19.5" customHeight="1" x14ac:dyDescent="0.25">
      <c r="A385" s="83"/>
      <c r="B385" s="9" t="s">
        <v>1</v>
      </c>
      <c r="C385" s="6">
        <f>SUM(C380:C384)+170</f>
        <v>567.5</v>
      </c>
      <c r="D385" s="7">
        <f>SUM(D380:D384)</f>
        <v>32.229999999999997</v>
      </c>
      <c r="E385" s="7">
        <f>SUM(E380:E384)</f>
        <v>40.830000000000005</v>
      </c>
      <c r="F385" s="7">
        <f>SUM(F380:F384)</f>
        <v>67.53</v>
      </c>
      <c r="G385" s="6">
        <f>SUM(G380:G384)</f>
        <v>696.84</v>
      </c>
      <c r="H385" s="17"/>
    </row>
    <row r="386" spans="1:8" x14ac:dyDescent="0.25">
      <c r="A386" s="91" t="s">
        <v>12</v>
      </c>
      <c r="B386" s="16" t="s">
        <v>53</v>
      </c>
      <c r="C386" s="11">
        <v>60</v>
      </c>
      <c r="D386" s="19">
        <v>0.9</v>
      </c>
      <c r="E386" s="19">
        <v>8.6</v>
      </c>
      <c r="F386" s="19">
        <v>4.9000000000000004</v>
      </c>
      <c r="G386" s="8">
        <v>100</v>
      </c>
      <c r="H386" s="78">
        <v>123</v>
      </c>
    </row>
    <row r="387" spans="1:8" ht="25.5" x14ac:dyDescent="0.25">
      <c r="A387" s="91"/>
      <c r="B387" s="22" t="s">
        <v>52</v>
      </c>
      <c r="C387" s="11">
        <v>250</v>
      </c>
      <c r="D387" s="19">
        <v>4.9000000000000004</v>
      </c>
      <c r="E387" s="19">
        <v>4.5999999999999996</v>
      </c>
      <c r="F387" s="19">
        <v>16.8</v>
      </c>
      <c r="G387" s="11">
        <v>140</v>
      </c>
      <c r="H387" s="79"/>
    </row>
    <row r="388" spans="1:8" x14ac:dyDescent="0.25">
      <c r="A388" s="91"/>
      <c r="B388" s="16" t="s">
        <v>51</v>
      </c>
      <c r="C388" s="11">
        <v>90</v>
      </c>
      <c r="D388" s="12">
        <v>11.654999999999999</v>
      </c>
      <c r="E388" s="12">
        <v>7.3890000000000011</v>
      </c>
      <c r="F388" s="12">
        <v>14.265000000000001</v>
      </c>
      <c r="G388" s="11">
        <v>170.91</v>
      </c>
      <c r="H388" s="79"/>
    </row>
    <row r="389" spans="1:8" x14ac:dyDescent="0.25">
      <c r="A389" s="91"/>
      <c r="B389" s="16" t="s">
        <v>50</v>
      </c>
      <c r="C389" s="11">
        <v>150</v>
      </c>
      <c r="D389" s="19">
        <v>3.06</v>
      </c>
      <c r="E389" s="19">
        <v>5.52</v>
      </c>
      <c r="F389" s="19">
        <v>11.84</v>
      </c>
      <c r="G389" s="11">
        <v>115.5</v>
      </c>
      <c r="H389" s="79"/>
    </row>
    <row r="390" spans="1:8" x14ac:dyDescent="0.25">
      <c r="A390" s="91"/>
      <c r="B390" s="16" t="s">
        <v>49</v>
      </c>
      <c r="C390" s="11">
        <v>200</v>
      </c>
      <c r="D390" s="19">
        <v>1</v>
      </c>
      <c r="E390" s="19">
        <v>0.2</v>
      </c>
      <c r="F390" s="19">
        <v>20.2</v>
      </c>
      <c r="G390" s="8">
        <v>86</v>
      </c>
      <c r="H390" s="79"/>
    </row>
    <row r="391" spans="1:8" x14ac:dyDescent="0.25">
      <c r="A391" s="91"/>
      <c r="B391" s="18" t="s">
        <v>6</v>
      </c>
      <c r="C391" s="11">
        <v>70</v>
      </c>
      <c r="D391" s="12">
        <v>5.6</v>
      </c>
      <c r="E391" s="12">
        <v>0.71</v>
      </c>
      <c r="F391" s="12">
        <v>34.26</v>
      </c>
      <c r="G391" s="11">
        <v>165.83</v>
      </c>
      <c r="H391" s="79"/>
    </row>
    <row r="392" spans="1:8" x14ac:dyDescent="0.25">
      <c r="A392" s="91"/>
      <c r="B392" s="16" t="s">
        <v>5</v>
      </c>
      <c r="C392" s="11">
        <v>48</v>
      </c>
      <c r="D392" s="12">
        <v>3.36</v>
      </c>
      <c r="E392" s="12">
        <v>0.48</v>
      </c>
      <c r="F392" s="12">
        <v>20.64</v>
      </c>
      <c r="G392" s="11">
        <v>100.8</v>
      </c>
      <c r="H392" s="80"/>
    </row>
    <row r="393" spans="1:8" ht="18.75" x14ac:dyDescent="0.25">
      <c r="A393" s="92"/>
      <c r="B393" s="9" t="s">
        <v>1</v>
      </c>
      <c r="C393" s="6">
        <f>SUM(C386:C392)+155</f>
        <v>1023</v>
      </c>
      <c r="D393" s="7">
        <f>SUM(D386:D392)</f>
        <v>30.474999999999994</v>
      </c>
      <c r="E393" s="7">
        <f>SUM(E386:E392)</f>
        <v>27.498999999999999</v>
      </c>
      <c r="F393" s="7">
        <f>SUM(F386:F392)</f>
        <v>122.90500000000002</v>
      </c>
      <c r="G393" s="6">
        <f>SUM(G386:G392)</f>
        <v>879.04</v>
      </c>
      <c r="H393" s="17"/>
    </row>
    <row r="394" spans="1:8" ht="25.5" x14ac:dyDescent="0.25">
      <c r="A394" s="74" t="s">
        <v>4</v>
      </c>
      <c r="B394" s="16" t="s">
        <v>48</v>
      </c>
      <c r="C394" s="8">
        <v>50</v>
      </c>
      <c r="D394" s="12">
        <v>1.3319999999999999</v>
      </c>
      <c r="E394" s="12">
        <v>3.9959999999999996</v>
      </c>
      <c r="F394" s="12">
        <v>17.981999999999999</v>
      </c>
      <c r="G394" s="11">
        <v>113.21999999999998</v>
      </c>
      <c r="H394" s="78">
        <v>49</v>
      </c>
    </row>
    <row r="395" spans="1:8" x14ac:dyDescent="0.25">
      <c r="A395" s="75"/>
      <c r="B395" s="13" t="s">
        <v>47</v>
      </c>
      <c r="C395" s="11">
        <v>200</v>
      </c>
      <c r="D395" s="12">
        <v>5.8</v>
      </c>
      <c r="E395" s="12">
        <v>5</v>
      </c>
      <c r="F395" s="12">
        <v>8</v>
      </c>
      <c r="G395" s="11">
        <v>100</v>
      </c>
      <c r="H395" s="79"/>
    </row>
    <row r="396" spans="1:8" x14ac:dyDescent="0.25">
      <c r="A396" s="76"/>
      <c r="B396" s="9" t="s">
        <v>1</v>
      </c>
      <c r="C396" s="6">
        <f>SUM(C394:C395)</f>
        <v>250</v>
      </c>
      <c r="D396" s="7">
        <f>SUM(D394:D395)</f>
        <v>7.1319999999999997</v>
      </c>
      <c r="E396" s="7">
        <f>SUM(E394:E395)</f>
        <v>8.9959999999999987</v>
      </c>
      <c r="F396" s="7">
        <f>SUM(F394:F395)</f>
        <v>25.981999999999999</v>
      </c>
      <c r="G396" s="6">
        <f>SUM(G394:G395)</f>
        <v>213.21999999999997</v>
      </c>
      <c r="H396" s="80"/>
    </row>
    <row r="397" spans="1:8" x14ac:dyDescent="0.25">
      <c r="A397" s="10"/>
      <c r="B397" s="9" t="s">
        <v>0</v>
      </c>
      <c r="C397" s="8"/>
      <c r="D397" s="7">
        <f>D385+D393+D396</f>
        <v>69.836999999999989</v>
      </c>
      <c r="E397" s="7">
        <f>E385+E393+E396</f>
        <v>77.325000000000003</v>
      </c>
      <c r="F397" s="7">
        <f>F385+F393+F396</f>
        <v>216.417</v>
      </c>
      <c r="G397" s="6">
        <f>G385+G393+G396</f>
        <v>1789.1000000000001</v>
      </c>
      <c r="H397" s="5"/>
    </row>
    <row r="398" spans="1:8" ht="15" customHeight="1" x14ac:dyDescent="0.25">
      <c r="C398" s="25"/>
      <c r="D398" s="26"/>
      <c r="E398" s="26"/>
      <c r="F398" s="26"/>
      <c r="G398" s="25"/>
    </row>
    <row r="399" spans="1:8" s="4" customFormat="1" ht="15.75" x14ac:dyDescent="0.25">
      <c r="B399" s="29"/>
      <c r="C399" s="39" t="s">
        <v>46</v>
      </c>
      <c r="D399" s="27"/>
      <c r="E399" s="26"/>
      <c r="F399" s="26"/>
      <c r="G399" s="25"/>
    </row>
    <row r="400" spans="1:8" x14ac:dyDescent="0.25">
      <c r="C400" s="25"/>
      <c r="D400" s="26"/>
      <c r="E400" s="26"/>
      <c r="F400" s="26"/>
      <c r="G400" s="25"/>
    </row>
    <row r="401" spans="1:8" ht="15" customHeight="1" x14ac:dyDescent="0.25">
      <c r="A401" s="88" t="s">
        <v>21</v>
      </c>
      <c r="B401" s="81" t="s">
        <v>130</v>
      </c>
      <c r="C401" s="82" t="s">
        <v>129</v>
      </c>
      <c r="D401" s="84" t="s">
        <v>20</v>
      </c>
      <c r="E401" s="84"/>
      <c r="F401" s="84"/>
      <c r="G401" s="82" t="s">
        <v>128</v>
      </c>
      <c r="H401" s="77" t="s">
        <v>19</v>
      </c>
    </row>
    <row r="402" spans="1:8" x14ac:dyDescent="0.25">
      <c r="A402" s="88"/>
      <c r="B402" s="81"/>
      <c r="C402" s="82"/>
      <c r="D402" s="60" t="s">
        <v>127</v>
      </c>
      <c r="E402" s="60" t="s">
        <v>126</v>
      </c>
      <c r="F402" s="60" t="s">
        <v>125</v>
      </c>
      <c r="G402" s="82"/>
      <c r="H402" s="77"/>
    </row>
    <row r="403" spans="1:8" x14ac:dyDescent="0.25">
      <c r="A403" s="94" t="s">
        <v>18</v>
      </c>
      <c r="B403" s="16" t="s">
        <v>45</v>
      </c>
      <c r="C403" s="11">
        <v>200</v>
      </c>
      <c r="D403" s="19">
        <v>5.8</v>
      </c>
      <c r="E403" s="19">
        <v>5</v>
      </c>
      <c r="F403" s="19">
        <v>8</v>
      </c>
      <c r="G403" s="8">
        <v>100</v>
      </c>
      <c r="H403" s="78">
        <v>87</v>
      </c>
    </row>
    <row r="404" spans="1:8" x14ac:dyDescent="0.25">
      <c r="A404" s="94"/>
      <c r="B404" s="16" t="s">
        <v>44</v>
      </c>
      <c r="C404" s="11">
        <v>80</v>
      </c>
      <c r="D404" s="12">
        <v>9.2280000000000015</v>
      </c>
      <c r="E404" s="12">
        <v>6.6960000000000006</v>
      </c>
      <c r="F404" s="12">
        <v>23.635999999999999</v>
      </c>
      <c r="G404" s="11">
        <v>193.84</v>
      </c>
      <c r="H404" s="79"/>
    </row>
    <row r="405" spans="1:8" ht="15" customHeight="1" x14ac:dyDescent="0.25">
      <c r="A405" s="94"/>
      <c r="B405" s="16" t="s">
        <v>43</v>
      </c>
      <c r="C405" s="24" t="s">
        <v>30</v>
      </c>
      <c r="D405" s="12">
        <v>5.4</v>
      </c>
      <c r="E405" s="12">
        <v>10.5</v>
      </c>
      <c r="F405" s="19">
        <v>38.700000000000003</v>
      </c>
      <c r="G405" s="11">
        <v>271</v>
      </c>
      <c r="H405" s="79"/>
    </row>
    <row r="406" spans="1:8" x14ac:dyDescent="0.25">
      <c r="A406" s="94"/>
      <c r="B406" s="13" t="s">
        <v>42</v>
      </c>
      <c r="C406" s="11">
        <v>200</v>
      </c>
      <c r="D406" s="12">
        <v>3.3</v>
      </c>
      <c r="E406" s="12">
        <v>2.9</v>
      </c>
      <c r="F406" s="12">
        <v>13.8</v>
      </c>
      <c r="G406" s="11">
        <v>94</v>
      </c>
      <c r="H406" s="80"/>
    </row>
    <row r="407" spans="1:8" ht="18.75" x14ac:dyDescent="0.25">
      <c r="A407" s="94"/>
      <c r="B407" s="9" t="s">
        <v>1</v>
      </c>
      <c r="C407" s="6">
        <f>SUM(C403:C406)+190</f>
        <v>670</v>
      </c>
      <c r="D407" s="7">
        <f>SUM(D403:D406)</f>
        <v>23.728000000000005</v>
      </c>
      <c r="E407" s="7">
        <f>SUM(E403:E406)</f>
        <v>25.096</v>
      </c>
      <c r="F407" s="7">
        <f>SUM(F403:F406)</f>
        <v>84.135999999999996</v>
      </c>
      <c r="G407" s="6">
        <f>SUM(G403:G406)</f>
        <v>658.84</v>
      </c>
      <c r="H407" s="17"/>
    </row>
    <row r="408" spans="1:8" x14ac:dyDescent="0.25">
      <c r="A408" s="83" t="s">
        <v>12</v>
      </c>
      <c r="B408" s="16" t="s">
        <v>41</v>
      </c>
      <c r="C408" s="11">
        <v>60</v>
      </c>
      <c r="D408" s="12">
        <v>0</v>
      </c>
      <c r="E408" s="12">
        <v>4.2</v>
      </c>
      <c r="F408" s="12">
        <v>4.2</v>
      </c>
      <c r="G408" s="8">
        <v>54</v>
      </c>
      <c r="H408" s="78">
        <v>123</v>
      </c>
    </row>
    <row r="409" spans="1:8" ht="25.5" x14ac:dyDescent="0.25">
      <c r="A409" s="83"/>
      <c r="B409" s="16" t="s">
        <v>40</v>
      </c>
      <c r="C409" s="11">
        <v>250</v>
      </c>
      <c r="D409" s="19">
        <v>10.6</v>
      </c>
      <c r="E409" s="19">
        <v>10.9</v>
      </c>
      <c r="F409" s="19">
        <v>11.8</v>
      </c>
      <c r="G409" s="8">
        <v>189</v>
      </c>
      <c r="H409" s="79"/>
    </row>
    <row r="410" spans="1:8" x14ac:dyDescent="0.25">
      <c r="A410" s="83"/>
      <c r="B410" s="13" t="s">
        <v>39</v>
      </c>
      <c r="C410" s="11">
        <v>90</v>
      </c>
      <c r="D410" s="12">
        <v>21.5</v>
      </c>
      <c r="E410" s="12">
        <v>13.8</v>
      </c>
      <c r="F410" s="12">
        <v>0.6</v>
      </c>
      <c r="G410" s="11">
        <v>213</v>
      </c>
      <c r="H410" s="79"/>
    </row>
    <row r="411" spans="1:8" x14ac:dyDescent="0.25">
      <c r="A411" s="83"/>
      <c r="B411" s="16" t="s">
        <v>38</v>
      </c>
      <c r="C411" s="24" t="s">
        <v>7</v>
      </c>
      <c r="D411" s="19">
        <v>5.5</v>
      </c>
      <c r="E411" s="19">
        <v>4.5</v>
      </c>
      <c r="F411" s="19">
        <v>26.4</v>
      </c>
      <c r="G411" s="8">
        <v>168.6</v>
      </c>
      <c r="H411" s="79"/>
    </row>
    <row r="412" spans="1:8" x14ac:dyDescent="0.25">
      <c r="A412" s="83"/>
      <c r="B412" s="13" t="s">
        <v>37</v>
      </c>
      <c r="C412" s="11">
        <v>200</v>
      </c>
      <c r="D412" s="12">
        <v>0.2</v>
      </c>
      <c r="E412" s="12">
        <v>0.1</v>
      </c>
      <c r="F412" s="12">
        <v>10.7</v>
      </c>
      <c r="G412" s="11">
        <v>44</v>
      </c>
      <c r="H412" s="79"/>
    </row>
    <row r="413" spans="1:8" x14ac:dyDescent="0.25">
      <c r="A413" s="83"/>
      <c r="B413" s="18" t="s">
        <v>6</v>
      </c>
      <c r="C413" s="11">
        <v>52.5</v>
      </c>
      <c r="D413" s="12">
        <v>4.1100000000000003</v>
      </c>
      <c r="E413" s="12">
        <v>0.52</v>
      </c>
      <c r="F413" s="12">
        <v>25.12</v>
      </c>
      <c r="G413" s="11">
        <v>121.58</v>
      </c>
      <c r="H413" s="79"/>
    </row>
    <row r="414" spans="1:8" x14ac:dyDescent="0.25">
      <c r="A414" s="83"/>
      <c r="B414" s="16" t="s">
        <v>5</v>
      </c>
      <c r="C414" s="11">
        <v>48</v>
      </c>
      <c r="D414" s="12">
        <v>3.36</v>
      </c>
      <c r="E414" s="12">
        <v>0.48</v>
      </c>
      <c r="F414" s="12">
        <v>20.64</v>
      </c>
      <c r="G414" s="11">
        <v>100.8</v>
      </c>
      <c r="H414" s="80"/>
    </row>
    <row r="415" spans="1:8" ht="18.75" x14ac:dyDescent="0.25">
      <c r="A415" s="83"/>
      <c r="B415" s="9" t="s">
        <v>1</v>
      </c>
      <c r="C415" s="6">
        <f>SUM(C408:C414)+155</f>
        <v>855.5</v>
      </c>
      <c r="D415" s="7">
        <f>SUM(D408:D414)</f>
        <v>45.27</v>
      </c>
      <c r="E415" s="7">
        <f>SUM(E408:E414)</f>
        <v>34.500000000000007</v>
      </c>
      <c r="F415" s="7">
        <f>SUM(F408:F414)</f>
        <v>99.460000000000008</v>
      </c>
      <c r="G415" s="6">
        <f>SUM(G408:G414)</f>
        <v>890.98</v>
      </c>
      <c r="H415" s="17"/>
    </row>
    <row r="416" spans="1:8" x14ac:dyDescent="0.25">
      <c r="A416" s="74" t="s">
        <v>4</v>
      </c>
      <c r="B416" s="16" t="s">
        <v>36</v>
      </c>
      <c r="C416" s="8">
        <v>85</v>
      </c>
      <c r="D416" s="15">
        <v>5.6</v>
      </c>
      <c r="E416" s="15">
        <v>3.6</v>
      </c>
      <c r="F416" s="15">
        <v>28</v>
      </c>
      <c r="G416" s="14">
        <v>166</v>
      </c>
      <c r="H416" s="78">
        <v>49</v>
      </c>
    </row>
    <row r="417" spans="1:8" x14ac:dyDescent="0.25">
      <c r="A417" s="75"/>
      <c r="B417" s="16" t="s">
        <v>35</v>
      </c>
      <c r="C417" s="11">
        <v>200</v>
      </c>
      <c r="D417" s="19">
        <v>0.6</v>
      </c>
      <c r="E417" s="19">
        <v>0.1</v>
      </c>
      <c r="F417" s="19">
        <v>20.100000000000001</v>
      </c>
      <c r="G417" s="8">
        <v>84</v>
      </c>
      <c r="H417" s="79"/>
    </row>
    <row r="418" spans="1:8" x14ac:dyDescent="0.25">
      <c r="A418" s="76"/>
      <c r="B418" s="9" t="s">
        <v>1</v>
      </c>
      <c r="C418" s="6">
        <f>SUM(C416:C417)</f>
        <v>285</v>
      </c>
      <c r="D418" s="7">
        <f>SUM(D416:D417)</f>
        <v>6.1999999999999993</v>
      </c>
      <c r="E418" s="7">
        <f>SUM(E416:E417)</f>
        <v>3.7</v>
      </c>
      <c r="F418" s="7">
        <f>SUM(F416:F417)</f>
        <v>48.1</v>
      </c>
      <c r="G418" s="6">
        <f>SUM(G416:G417)</f>
        <v>250</v>
      </c>
      <c r="H418" s="80"/>
    </row>
    <row r="419" spans="1:8" x14ac:dyDescent="0.25">
      <c r="A419" s="10"/>
      <c r="B419" s="9" t="s">
        <v>0</v>
      </c>
      <c r="C419" s="8"/>
      <c r="D419" s="7">
        <f>D418+D415+D407</f>
        <v>75.198000000000008</v>
      </c>
      <c r="E419" s="7">
        <f>E418+E415+E407</f>
        <v>63.296000000000006</v>
      </c>
      <c r="F419" s="7">
        <f>F418+F415+F407</f>
        <v>231.696</v>
      </c>
      <c r="G419" s="6">
        <f>G418+G415+G407</f>
        <v>1799.8200000000002</v>
      </c>
      <c r="H419" s="5"/>
    </row>
    <row r="420" spans="1:8" ht="15" customHeight="1" x14ac:dyDescent="0.25">
      <c r="C420" s="25"/>
      <c r="D420" s="26"/>
      <c r="E420" s="26"/>
      <c r="F420" s="26"/>
      <c r="G420" s="25"/>
    </row>
    <row r="421" spans="1:8" ht="15.75" x14ac:dyDescent="0.25">
      <c r="B421" s="29"/>
      <c r="C421" s="39" t="s">
        <v>34</v>
      </c>
      <c r="D421" s="27"/>
      <c r="E421" s="26"/>
      <c r="F421" s="26"/>
      <c r="G421" s="25"/>
    </row>
    <row r="422" spans="1:8" x14ac:dyDescent="0.25">
      <c r="C422" s="25"/>
      <c r="D422" s="26"/>
      <c r="E422" s="26"/>
      <c r="F422" s="26"/>
      <c r="G422" s="25"/>
    </row>
    <row r="423" spans="1:8" ht="15" customHeight="1" x14ac:dyDescent="0.25">
      <c r="A423" s="88" t="s">
        <v>21</v>
      </c>
      <c r="B423" s="81" t="s">
        <v>130</v>
      </c>
      <c r="C423" s="82" t="s">
        <v>129</v>
      </c>
      <c r="D423" s="84" t="s">
        <v>20</v>
      </c>
      <c r="E423" s="84"/>
      <c r="F423" s="84"/>
      <c r="G423" s="82" t="s">
        <v>128</v>
      </c>
      <c r="H423" s="77" t="s">
        <v>19</v>
      </c>
    </row>
    <row r="424" spans="1:8" x14ac:dyDescent="0.25">
      <c r="A424" s="88"/>
      <c r="B424" s="81"/>
      <c r="C424" s="82"/>
      <c r="D424" s="60" t="s">
        <v>127</v>
      </c>
      <c r="E424" s="60" t="s">
        <v>126</v>
      </c>
      <c r="F424" s="60" t="s">
        <v>125</v>
      </c>
      <c r="G424" s="82"/>
      <c r="H424" s="77"/>
    </row>
    <row r="425" spans="1:8" x14ac:dyDescent="0.25">
      <c r="A425" s="83" t="s">
        <v>18</v>
      </c>
      <c r="B425" s="16" t="s">
        <v>33</v>
      </c>
      <c r="C425" s="11">
        <v>10</v>
      </c>
      <c r="D425" s="12">
        <v>0.08</v>
      </c>
      <c r="E425" s="12">
        <v>7.25</v>
      </c>
      <c r="F425" s="12">
        <v>0.13</v>
      </c>
      <c r="G425" s="11">
        <v>66</v>
      </c>
      <c r="H425" s="78">
        <v>87</v>
      </c>
    </row>
    <row r="426" spans="1:8" x14ac:dyDescent="0.25">
      <c r="A426" s="83"/>
      <c r="B426" s="16" t="s">
        <v>32</v>
      </c>
      <c r="C426" s="11">
        <v>150</v>
      </c>
      <c r="D426" s="12">
        <v>0.6</v>
      </c>
      <c r="E426" s="12">
        <v>0.6</v>
      </c>
      <c r="F426" s="12">
        <v>14.7</v>
      </c>
      <c r="G426" s="11">
        <v>70.5</v>
      </c>
      <c r="H426" s="79"/>
    </row>
    <row r="427" spans="1:8" x14ac:dyDescent="0.25">
      <c r="A427" s="83"/>
      <c r="B427" s="16" t="s">
        <v>31</v>
      </c>
      <c r="C427" s="24" t="s">
        <v>30</v>
      </c>
      <c r="D427" s="12">
        <v>5.5</v>
      </c>
      <c r="E427" s="12">
        <v>10.4</v>
      </c>
      <c r="F427" s="12">
        <v>29.2</v>
      </c>
      <c r="G427" s="11">
        <v>233</v>
      </c>
      <c r="H427" s="79"/>
    </row>
    <row r="428" spans="1:8" x14ac:dyDescent="0.25">
      <c r="A428" s="83"/>
      <c r="B428" s="13" t="s">
        <v>29</v>
      </c>
      <c r="C428" s="24" t="s">
        <v>28</v>
      </c>
      <c r="D428" s="12">
        <v>0.3</v>
      </c>
      <c r="E428" s="12">
        <v>0.1</v>
      </c>
      <c r="F428" s="12">
        <v>9.5</v>
      </c>
      <c r="G428" s="11">
        <v>40</v>
      </c>
      <c r="H428" s="79"/>
    </row>
    <row r="429" spans="1:8" x14ac:dyDescent="0.25">
      <c r="A429" s="83"/>
      <c r="B429" s="18" t="s">
        <v>6</v>
      </c>
      <c r="C429" s="23">
        <v>37.5</v>
      </c>
      <c r="D429" s="15">
        <v>3</v>
      </c>
      <c r="E429" s="15">
        <v>0.38</v>
      </c>
      <c r="F429" s="15">
        <v>18.350000000000001</v>
      </c>
      <c r="G429" s="14">
        <v>88.84</v>
      </c>
      <c r="H429" s="80"/>
    </row>
    <row r="430" spans="1:8" ht="18.75" x14ac:dyDescent="0.25">
      <c r="A430" s="83"/>
      <c r="B430" s="9" t="s">
        <v>1</v>
      </c>
      <c r="C430" s="6">
        <f>SUM(C425:C429)+207+190</f>
        <v>594.5</v>
      </c>
      <c r="D430" s="7">
        <f>SUM(D425:D429)</f>
        <v>9.48</v>
      </c>
      <c r="E430" s="7">
        <f>SUM(E425:E429)</f>
        <v>18.73</v>
      </c>
      <c r="F430" s="7">
        <f>SUM(F425:F429)</f>
        <v>71.88</v>
      </c>
      <c r="G430" s="6">
        <f>SUM(G425:G429)</f>
        <v>498.34000000000003</v>
      </c>
      <c r="H430" s="30"/>
    </row>
    <row r="431" spans="1:8" ht="25.5" x14ac:dyDescent="0.25">
      <c r="A431" s="83" t="s">
        <v>12</v>
      </c>
      <c r="B431" s="70" t="s">
        <v>137</v>
      </c>
      <c r="C431" s="71">
        <v>60</v>
      </c>
      <c r="D431" s="69">
        <v>0.63600000000000001</v>
      </c>
      <c r="E431" s="69">
        <v>0.10500000000000002</v>
      </c>
      <c r="F431" s="69">
        <v>6.3924000000000003</v>
      </c>
      <c r="G431" s="71">
        <v>30.341999999999999</v>
      </c>
      <c r="H431" s="78">
        <v>123</v>
      </c>
    </row>
    <row r="432" spans="1:8" x14ac:dyDescent="0.25">
      <c r="A432" s="83"/>
      <c r="B432" s="22" t="s">
        <v>27</v>
      </c>
      <c r="C432" s="11">
        <v>250</v>
      </c>
      <c r="D432" s="12">
        <v>4.9000000000000004</v>
      </c>
      <c r="E432" s="12">
        <v>6.9</v>
      </c>
      <c r="F432" s="19">
        <v>17.399999999999999</v>
      </c>
      <c r="G432" s="11">
        <v>151</v>
      </c>
      <c r="H432" s="79"/>
    </row>
    <row r="433" spans="1:8" x14ac:dyDescent="0.25">
      <c r="A433" s="83"/>
      <c r="B433" s="16" t="s">
        <v>26</v>
      </c>
      <c r="C433" s="11">
        <v>200</v>
      </c>
      <c r="D433" s="12">
        <v>13.7</v>
      </c>
      <c r="E433" s="12">
        <v>17.899999999999999</v>
      </c>
      <c r="F433" s="12">
        <v>18.2</v>
      </c>
      <c r="G433" s="11">
        <v>290</v>
      </c>
      <c r="H433" s="79"/>
    </row>
    <row r="434" spans="1:8" x14ac:dyDescent="0.25">
      <c r="A434" s="83"/>
      <c r="B434" s="16" t="s">
        <v>25</v>
      </c>
      <c r="C434" s="11">
        <v>200</v>
      </c>
      <c r="D434" s="12">
        <v>0.8</v>
      </c>
      <c r="E434" s="12">
        <v>0.05</v>
      </c>
      <c r="F434" s="19">
        <v>22.6</v>
      </c>
      <c r="G434" s="11">
        <v>95</v>
      </c>
      <c r="H434" s="79"/>
    </row>
    <row r="435" spans="1:8" x14ac:dyDescent="0.25">
      <c r="A435" s="83"/>
      <c r="B435" s="18" t="s">
        <v>6</v>
      </c>
      <c r="C435" s="11">
        <v>52.5</v>
      </c>
      <c r="D435" s="12">
        <v>4.1100000000000003</v>
      </c>
      <c r="E435" s="12">
        <v>0.52</v>
      </c>
      <c r="F435" s="12">
        <v>25.12</v>
      </c>
      <c r="G435" s="11">
        <v>121.58</v>
      </c>
      <c r="H435" s="79"/>
    </row>
    <row r="436" spans="1:8" x14ac:dyDescent="0.25">
      <c r="A436" s="83"/>
      <c r="B436" s="16" t="s">
        <v>5</v>
      </c>
      <c r="C436" s="11">
        <v>48</v>
      </c>
      <c r="D436" s="12">
        <v>3.36</v>
      </c>
      <c r="E436" s="12">
        <v>0.48</v>
      </c>
      <c r="F436" s="12">
        <v>20.64</v>
      </c>
      <c r="G436" s="11">
        <v>100.8</v>
      </c>
      <c r="H436" s="80"/>
    </row>
    <row r="437" spans="1:8" ht="18.75" x14ac:dyDescent="0.25">
      <c r="A437" s="83"/>
      <c r="B437" s="9" t="s">
        <v>1</v>
      </c>
      <c r="C437" s="6">
        <f>SUM(C431:C436)</f>
        <v>810.5</v>
      </c>
      <c r="D437" s="7">
        <f>SUM(D431:D436)</f>
        <v>27.506</v>
      </c>
      <c r="E437" s="7">
        <f>SUM(E431:E436)</f>
        <v>25.955000000000002</v>
      </c>
      <c r="F437" s="7">
        <f>SUM(F431:F436)</f>
        <v>110.3524</v>
      </c>
      <c r="G437" s="6">
        <f>SUM(G431:G436)</f>
        <v>788.72199999999998</v>
      </c>
      <c r="H437" s="30"/>
    </row>
    <row r="438" spans="1:8" x14ac:dyDescent="0.25">
      <c r="A438" s="74" t="s">
        <v>4</v>
      </c>
      <c r="B438" s="16" t="s">
        <v>24</v>
      </c>
      <c r="C438" s="8">
        <v>80</v>
      </c>
      <c r="D438" s="15">
        <v>5.4222222222222225</v>
      </c>
      <c r="E438" s="15">
        <v>3.2888888888888888</v>
      </c>
      <c r="F438" s="15">
        <v>29.244444444444444</v>
      </c>
      <c r="G438" s="14">
        <v>168</v>
      </c>
      <c r="H438" s="78">
        <v>49</v>
      </c>
    </row>
    <row r="439" spans="1:8" x14ac:dyDescent="0.25">
      <c r="A439" s="75"/>
      <c r="B439" s="13" t="s">
        <v>23</v>
      </c>
      <c r="C439" s="11">
        <v>200</v>
      </c>
      <c r="D439" s="12">
        <v>0</v>
      </c>
      <c r="E439" s="12">
        <v>0</v>
      </c>
      <c r="F439" s="12">
        <v>15</v>
      </c>
      <c r="G439" s="11">
        <v>30</v>
      </c>
      <c r="H439" s="79"/>
    </row>
    <row r="440" spans="1:8" x14ac:dyDescent="0.25">
      <c r="A440" s="76"/>
      <c r="B440" s="9" t="s">
        <v>1</v>
      </c>
      <c r="C440" s="6">
        <f>SUM(C438:C439)</f>
        <v>280</v>
      </c>
      <c r="D440" s="7">
        <f>SUM(D438:D439)</f>
        <v>5.4222222222222225</v>
      </c>
      <c r="E440" s="7">
        <f>SUM(E438:E439)</f>
        <v>3.2888888888888888</v>
      </c>
      <c r="F440" s="7">
        <f>SUM(F438:F439)</f>
        <v>44.24444444444444</v>
      </c>
      <c r="G440" s="6">
        <f>SUM(G438:G439)</f>
        <v>198</v>
      </c>
      <c r="H440" s="80"/>
    </row>
    <row r="441" spans="1:8" x14ac:dyDescent="0.25">
      <c r="A441" s="10"/>
      <c r="B441" s="9" t="s">
        <v>0</v>
      </c>
      <c r="C441" s="8"/>
      <c r="D441" s="7">
        <f>D430+D437+D440</f>
        <v>42.408222222222228</v>
      </c>
      <c r="E441" s="7">
        <f>E430+E437+E440</f>
        <v>47.973888888888894</v>
      </c>
      <c r="F441" s="7">
        <f>F430+F437+F440</f>
        <v>226.47684444444442</v>
      </c>
      <c r="G441" s="6">
        <f>G430+G437+G440</f>
        <v>1485.0619999999999</v>
      </c>
      <c r="H441" s="5"/>
    </row>
    <row r="442" spans="1:8" ht="15" customHeight="1" x14ac:dyDescent="0.25">
      <c r="C442" s="25"/>
      <c r="D442" s="26"/>
      <c r="E442" s="26"/>
      <c r="F442" s="26"/>
      <c r="G442" s="25"/>
    </row>
    <row r="443" spans="1:8" ht="15.75" x14ac:dyDescent="0.25">
      <c r="B443" s="29"/>
      <c r="C443" s="39" t="s">
        <v>22</v>
      </c>
      <c r="D443" s="27"/>
      <c r="E443" s="26"/>
      <c r="F443" s="26"/>
      <c r="G443" s="25"/>
    </row>
    <row r="444" spans="1:8" x14ac:dyDescent="0.25">
      <c r="C444" s="25"/>
      <c r="D444" s="26"/>
      <c r="E444" s="26"/>
      <c r="F444" s="26"/>
      <c r="G444" s="25"/>
    </row>
    <row r="445" spans="1:8" ht="15" customHeight="1" x14ac:dyDescent="0.25">
      <c r="A445" s="88" t="s">
        <v>21</v>
      </c>
      <c r="B445" s="81" t="s">
        <v>130</v>
      </c>
      <c r="C445" s="82" t="s">
        <v>129</v>
      </c>
      <c r="D445" s="84" t="s">
        <v>20</v>
      </c>
      <c r="E445" s="84"/>
      <c r="F445" s="84"/>
      <c r="G445" s="82" t="s">
        <v>128</v>
      </c>
      <c r="H445" s="77" t="s">
        <v>19</v>
      </c>
    </row>
    <row r="446" spans="1:8" ht="15" customHeight="1" x14ac:dyDescent="0.25">
      <c r="A446" s="88"/>
      <c r="B446" s="81"/>
      <c r="C446" s="82"/>
      <c r="D446" s="60" t="s">
        <v>127</v>
      </c>
      <c r="E446" s="60" t="s">
        <v>126</v>
      </c>
      <c r="F446" s="60" t="s">
        <v>125</v>
      </c>
      <c r="G446" s="82"/>
      <c r="H446" s="77"/>
    </row>
    <row r="447" spans="1:8" x14ac:dyDescent="0.25">
      <c r="A447" s="83" t="s">
        <v>18</v>
      </c>
      <c r="B447" s="16" t="s">
        <v>17</v>
      </c>
      <c r="C447" s="11">
        <v>18</v>
      </c>
      <c r="D447" s="12">
        <v>1.7</v>
      </c>
      <c r="E447" s="12">
        <v>4.5</v>
      </c>
      <c r="F447" s="12">
        <v>0.84</v>
      </c>
      <c r="G447" s="11">
        <v>51</v>
      </c>
      <c r="H447" s="78">
        <v>87</v>
      </c>
    </row>
    <row r="448" spans="1:8" ht="15" customHeight="1" x14ac:dyDescent="0.25">
      <c r="A448" s="83"/>
      <c r="B448" s="16" t="s">
        <v>16</v>
      </c>
      <c r="C448" s="11">
        <v>200</v>
      </c>
      <c r="D448" s="12">
        <v>6.4</v>
      </c>
      <c r="E448" s="12">
        <v>3.2</v>
      </c>
      <c r="F448" s="12">
        <v>1.8</v>
      </c>
      <c r="G448" s="11">
        <v>136</v>
      </c>
      <c r="H448" s="79"/>
    </row>
    <row r="449" spans="1:8" x14ac:dyDescent="0.25">
      <c r="A449" s="83"/>
      <c r="B449" s="16" t="s">
        <v>15</v>
      </c>
      <c r="C449" s="24" t="s">
        <v>14</v>
      </c>
      <c r="D449" s="12">
        <v>9.9</v>
      </c>
      <c r="E449" s="12">
        <v>7.2</v>
      </c>
      <c r="F449" s="12">
        <v>51.1</v>
      </c>
      <c r="G449" s="11">
        <v>306</v>
      </c>
      <c r="H449" s="79"/>
    </row>
    <row r="450" spans="1:8" x14ac:dyDescent="0.25">
      <c r="A450" s="83"/>
      <c r="B450" s="16" t="s">
        <v>13</v>
      </c>
      <c r="C450" s="11">
        <v>200</v>
      </c>
      <c r="D450" s="19">
        <v>0.67</v>
      </c>
      <c r="E450" s="19">
        <v>0.27</v>
      </c>
      <c r="F450" s="19">
        <v>18.3</v>
      </c>
      <c r="G450" s="8">
        <v>78</v>
      </c>
      <c r="H450" s="79"/>
    </row>
    <row r="451" spans="1:8" x14ac:dyDescent="0.25">
      <c r="A451" s="83"/>
      <c r="B451" s="18" t="s">
        <v>6</v>
      </c>
      <c r="C451" s="23">
        <v>37.5</v>
      </c>
      <c r="D451" s="15">
        <v>3</v>
      </c>
      <c r="E451" s="15">
        <v>0.38</v>
      </c>
      <c r="F451" s="15">
        <v>18.350000000000001</v>
      </c>
      <c r="G451" s="14">
        <v>88.84</v>
      </c>
      <c r="H451" s="80"/>
    </row>
    <row r="452" spans="1:8" ht="18.75" x14ac:dyDescent="0.25">
      <c r="A452" s="83"/>
      <c r="B452" s="9" t="s">
        <v>1</v>
      </c>
      <c r="C452" s="6">
        <f>SUM(C447:C451)+120</f>
        <v>575.5</v>
      </c>
      <c r="D452" s="7">
        <f>SUM(D447:D451)</f>
        <v>21.67</v>
      </c>
      <c r="E452" s="7">
        <f>SUM(E447:E451)</f>
        <v>15.55</v>
      </c>
      <c r="F452" s="7">
        <f>SUM(F447:F451)</f>
        <v>90.390000000000015</v>
      </c>
      <c r="G452" s="6">
        <f>SUM(G447:G451)</f>
        <v>659.84</v>
      </c>
      <c r="H452" s="17"/>
    </row>
    <row r="453" spans="1:8" x14ac:dyDescent="0.25">
      <c r="A453" s="83" t="s">
        <v>12</v>
      </c>
      <c r="B453" s="16" t="s">
        <v>11</v>
      </c>
      <c r="C453" s="11">
        <v>60</v>
      </c>
      <c r="D453" s="12">
        <v>0.2</v>
      </c>
      <c r="E453" s="12">
        <v>0.18</v>
      </c>
      <c r="F453" s="12">
        <v>5.4</v>
      </c>
      <c r="G453" s="11">
        <v>36</v>
      </c>
      <c r="H453" s="78">
        <v>123</v>
      </c>
    </row>
    <row r="454" spans="1:8" x14ac:dyDescent="0.25">
      <c r="A454" s="83"/>
      <c r="B454" s="22" t="s">
        <v>10</v>
      </c>
      <c r="C454" s="11">
        <v>250</v>
      </c>
      <c r="D454" s="19">
        <v>4.5</v>
      </c>
      <c r="E454" s="19">
        <v>6.7</v>
      </c>
      <c r="F454" s="19">
        <v>10.5</v>
      </c>
      <c r="G454" s="8">
        <v>128</v>
      </c>
      <c r="H454" s="79"/>
    </row>
    <row r="455" spans="1:8" x14ac:dyDescent="0.25">
      <c r="A455" s="83"/>
      <c r="B455" s="16" t="s">
        <v>9</v>
      </c>
      <c r="C455" s="11">
        <v>90</v>
      </c>
      <c r="D455" s="12">
        <v>12.245600000000001</v>
      </c>
      <c r="E455" s="12">
        <v>15.120999999999999</v>
      </c>
      <c r="F455" s="19">
        <v>3.004</v>
      </c>
      <c r="G455" s="11">
        <v>197.15400000000002</v>
      </c>
      <c r="H455" s="79"/>
    </row>
    <row r="456" spans="1:8" x14ac:dyDescent="0.25">
      <c r="A456" s="83"/>
      <c r="B456" s="21" t="s">
        <v>8</v>
      </c>
      <c r="C456" s="20" t="s">
        <v>7</v>
      </c>
      <c r="D456" s="19">
        <v>3.84</v>
      </c>
      <c r="E456" s="19">
        <v>4.62</v>
      </c>
      <c r="F456" s="19">
        <v>40.049999999999997</v>
      </c>
      <c r="G456" s="11">
        <v>208</v>
      </c>
      <c r="H456" s="79"/>
    </row>
    <row r="457" spans="1:8" x14ac:dyDescent="0.25">
      <c r="A457" s="83"/>
      <c r="B457" s="13" t="s">
        <v>138</v>
      </c>
      <c r="C457" s="11">
        <v>200</v>
      </c>
      <c r="D457" s="12">
        <v>0.2</v>
      </c>
      <c r="E457" s="12">
        <v>0.1</v>
      </c>
      <c r="F457" s="12">
        <v>13.5</v>
      </c>
      <c r="G457" s="11">
        <v>56</v>
      </c>
      <c r="H457" s="79"/>
    </row>
    <row r="458" spans="1:8" x14ac:dyDescent="0.25">
      <c r="A458" s="83"/>
      <c r="B458" s="18" t="s">
        <v>6</v>
      </c>
      <c r="C458" s="11">
        <v>52.5</v>
      </c>
      <c r="D458" s="12">
        <v>4.1100000000000003</v>
      </c>
      <c r="E458" s="12">
        <v>0.52</v>
      </c>
      <c r="F458" s="12">
        <v>25.12</v>
      </c>
      <c r="G458" s="11">
        <v>121.58</v>
      </c>
      <c r="H458" s="79"/>
    </row>
    <row r="459" spans="1:8" x14ac:dyDescent="0.25">
      <c r="A459" s="83"/>
      <c r="B459" s="16" t="s">
        <v>5</v>
      </c>
      <c r="C459" s="11">
        <v>28</v>
      </c>
      <c r="D459" s="12">
        <v>1.57</v>
      </c>
      <c r="E459" s="12">
        <v>0.31</v>
      </c>
      <c r="F459" s="12">
        <v>13.83</v>
      </c>
      <c r="G459" s="11">
        <v>64.37</v>
      </c>
      <c r="H459" s="80"/>
    </row>
    <row r="460" spans="1:8" ht="18.75" x14ac:dyDescent="0.25">
      <c r="A460" s="83"/>
      <c r="B460" s="9" t="s">
        <v>1</v>
      </c>
      <c r="C460" s="6">
        <f>SUM(C453:C459)+155</f>
        <v>835.5</v>
      </c>
      <c r="D460" s="7">
        <f>SUM(D453:D459)</f>
        <v>26.665600000000001</v>
      </c>
      <c r="E460" s="7">
        <f>SUM(E453:E459)</f>
        <v>27.550999999999998</v>
      </c>
      <c r="F460" s="7">
        <f>SUM(F453:F459)</f>
        <v>111.404</v>
      </c>
      <c r="G460" s="6">
        <f>SUM(G453:G459)</f>
        <v>811.10400000000004</v>
      </c>
      <c r="H460" s="17"/>
    </row>
    <row r="461" spans="1:8" x14ac:dyDescent="0.25">
      <c r="A461" s="74" t="s">
        <v>4</v>
      </c>
      <c r="B461" s="16" t="s">
        <v>3</v>
      </c>
      <c r="C461" s="8">
        <v>50</v>
      </c>
      <c r="D461" s="15">
        <v>1.0920000000000001</v>
      </c>
      <c r="E461" s="15">
        <v>5.1239999999999997</v>
      </c>
      <c r="F461" s="15">
        <v>18.564</v>
      </c>
      <c r="G461" s="14">
        <v>124.6</v>
      </c>
      <c r="H461" s="78">
        <v>49</v>
      </c>
    </row>
    <row r="462" spans="1:8" x14ac:dyDescent="0.25">
      <c r="A462" s="75"/>
      <c r="B462" s="13" t="s">
        <v>2</v>
      </c>
      <c r="C462" s="11">
        <v>200</v>
      </c>
      <c r="D462" s="12">
        <v>0.2</v>
      </c>
      <c r="E462" s="12">
        <v>0.1</v>
      </c>
      <c r="F462" s="12">
        <v>9.3000000000000007</v>
      </c>
      <c r="G462" s="11">
        <v>38</v>
      </c>
      <c r="H462" s="79"/>
    </row>
    <row r="463" spans="1:8" x14ac:dyDescent="0.25">
      <c r="A463" s="76"/>
      <c r="B463" s="9" t="s">
        <v>1</v>
      </c>
      <c r="C463" s="6">
        <f>SUM(C461:C462)</f>
        <v>250</v>
      </c>
      <c r="D463" s="7">
        <f>SUM(D461:D462)</f>
        <v>1.292</v>
      </c>
      <c r="E463" s="7">
        <f>SUM(E461:E462)</f>
        <v>5.2239999999999993</v>
      </c>
      <c r="F463" s="7">
        <f>SUM(F461:F462)</f>
        <v>27.864000000000001</v>
      </c>
      <c r="G463" s="6">
        <f>SUM(G461:G462)</f>
        <v>162.6</v>
      </c>
      <c r="H463" s="80"/>
    </row>
    <row r="464" spans="1:8" x14ac:dyDescent="0.25">
      <c r="A464" s="10"/>
      <c r="B464" s="9" t="s">
        <v>0</v>
      </c>
      <c r="C464" s="8"/>
      <c r="D464" s="7">
        <f>D463+D460+D452</f>
        <v>49.627600000000001</v>
      </c>
      <c r="E464" s="7">
        <f>E463+E460+E452</f>
        <v>48.325000000000003</v>
      </c>
      <c r="F464" s="7">
        <f>F463+F460+F452</f>
        <v>229.65800000000002</v>
      </c>
      <c r="G464" s="6">
        <f>G463+G460+G452</f>
        <v>1633.5440000000001</v>
      </c>
      <c r="H464" s="5"/>
    </row>
  </sheetData>
  <mergeCells count="240">
    <mergeCell ref="A7:A8"/>
    <mergeCell ref="A23:A25"/>
    <mergeCell ref="B7:B8"/>
    <mergeCell ref="C7:C8"/>
    <mergeCell ref="D7:F7"/>
    <mergeCell ref="A9:A13"/>
    <mergeCell ref="A15:A21"/>
    <mergeCell ref="B52:B53"/>
    <mergeCell ref="A45:A47"/>
    <mergeCell ref="A52:A53"/>
    <mergeCell ref="B30:B31"/>
    <mergeCell ref="C30:C31"/>
    <mergeCell ref="D30:F30"/>
    <mergeCell ref="A30:A31"/>
    <mergeCell ref="B75:B76"/>
    <mergeCell ref="C75:C76"/>
    <mergeCell ref="A83:A89"/>
    <mergeCell ref="A32:A35"/>
    <mergeCell ref="A54:A58"/>
    <mergeCell ref="A60:A66"/>
    <mergeCell ref="A75:A76"/>
    <mergeCell ref="A37:A43"/>
    <mergeCell ref="A68:A70"/>
    <mergeCell ref="C52:C53"/>
    <mergeCell ref="C192:C193"/>
    <mergeCell ref="D192:F192"/>
    <mergeCell ref="G192:G193"/>
    <mergeCell ref="B192:B193"/>
    <mergeCell ref="G123:G124"/>
    <mergeCell ref="H125:H129"/>
    <mergeCell ref="H131:H137"/>
    <mergeCell ref="C97:C98"/>
    <mergeCell ref="D97:F97"/>
    <mergeCell ref="G97:G98"/>
    <mergeCell ref="B123:B124"/>
    <mergeCell ref="C123:C124"/>
    <mergeCell ref="D123:F123"/>
    <mergeCell ref="H97:H98"/>
    <mergeCell ref="H123:H124"/>
    <mergeCell ref="H146:H147"/>
    <mergeCell ref="B97:B98"/>
    <mergeCell ref="H169:H170"/>
    <mergeCell ref="B169:B170"/>
    <mergeCell ref="C169:C170"/>
    <mergeCell ref="D169:F169"/>
    <mergeCell ref="G169:G170"/>
    <mergeCell ref="H171:H176"/>
    <mergeCell ref="H178:H183"/>
    <mergeCell ref="A194:A199"/>
    <mergeCell ref="A200:A207"/>
    <mergeCell ref="B215:B216"/>
    <mergeCell ref="C215:C216"/>
    <mergeCell ref="D215:F215"/>
    <mergeCell ref="G215:G216"/>
    <mergeCell ref="H217:H221"/>
    <mergeCell ref="H223:H229"/>
    <mergeCell ref="C240:C241"/>
    <mergeCell ref="D240:F240"/>
    <mergeCell ref="G240:G241"/>
    <mergeCell ref="B240:B241"/>
    <mergeCell ref="A215:A216"/>
    <mergeCell ref="A217:A222"/>
    <mergeCell ref="A223:A230"/>
    <mergeCell ref="A240:A241"/>
    <mergeCell ref="H231:H233"/>
    <mergeCell ref="H240:H241"/>
    <mergeCell ref="A231:A233"/>
    <mergeCell ref="A208:A210"/>
    <mergeCell ref="A323:A325"/>
    <mergeCell ref="A242:A247"/>
    <mergeCell ref="A248:A255"/>
    <mergeCell ref="A293:A300"/>
    <mergeCell ref="B263:B264"/>
    <mergeCell ref="C263:C264"/>
    <mergeCell ref="D263:F263"/>
    <mergeCell ref="G263:G264"/>
    <mergeCell ref="H265:H268"/>
    <mergeCell ref="H270:H276"/>
    <mergeCell ref="A256:A258"/>
    <mergeCell ref="A263:A264"/>
    <mergeCell ref="A265:A269"/>
    <mergeCell ref="A270:A277"/>
    <mergeCell ref="A278:A280"/>
    <mergeCell ref="H263:H264"/>
    <mergeCell ref="H242:H246"/>
    <mergeCell ref="H248:H254"/>
    <mergeCell ref="H256:H258"/>
    <mergeCell ref="H278:H280"/>
    <mergeCell ref="H285:H286"/>
    <mergeCell ref="B308:B309"/>
    <mergeCell ref="C308:C309"/>
    <mergeCell ref="D308:F308"/>
    <mergeCell ref="G308:G309"/>
    <mergeCell ref="C285:C286"/>
    <mergeCell ref="D285:F285"/>
    <mergeCell ref="G285:G286"/>
    <mergeCell ref="B285:B286"/>
    <mergeCell ref="A287:A292"/>
    <mergeCell ref="A285:A286"/>
    <mergeCell ref="A308:A309"/>
    <mergeCell ref="A301:A303"/>
    <mergeCell ref="A386:A393"/>
    <mergeCell ref="B423:B424"/>
    <mergeCell ref="H363:H369"/>
    <mergeCell ref="B355:B356"/>
    <mergeCell ref="C355:C356"/>
    <mergeCell ref="D355:F355"/>
    <mergeCell ref="G355:G356"/>
    <mergeCell ref="C330:C331"/>
    <mergeCell ref="D330:F330"/>
    <mergeCell ref="G330:G331"/>
    <mergeCell ref="B330:B331"/>
    <mergeCell ref="A332:A338"/>
    <mergeCell ref="A330:A331"/>
    <mergeCell ref="A339:A345"/>
    <mergeCell ref="A355:A356"/>
    <mergeCell ref="C423:C424"/>
    <mergeCell ref="D423:F423"/>
    <mergeCell ref="G423:G424"/>
    <mergeCell ref="A445:A446"/>
    <mergeCell ref="A447:A452"/>
    <mergeCell ref="A453:A460"/>
    <mergeCell ref="H416:H418"/>
    <mergeCell ref="G401:G402"/>
    <mergeCell ref="A401:A402"/>
    <mergeCell ref="A403:A407"/>
    <mergeCell ref="A408:A415"/>
    <mergeCell ref="A423:A424"/>
    <mergeCell ref="A416:A418"/>
    <mergeCell ref="A438:A440"/>
    <mergeCell ref="H45:H46"/>
    <mergeCell ref="H7:H8"/>
    <mergeCell ref="H30:H31"/>
    <mergeCell ref="H32:H35"/>
    <mergeCell ref="H37:H43"/>
    <mergeCell ref="D75:F75"/>
    <mergeCell ref="G75:G76"/>
    <mergeCell ref="H83:H88"/>
    <mergeCell ref="H77:H81"/>
    <mergeCell ref="H52:H53"/>
    <mergeCell ref="H75:H76"/>
    <mergeCell ref="H54:H58"/>
    <mergeCell ref="H60:H66"/>
    <mergeCell ref="H68:H70"/>
    <mergeCell ref="D52:F52"/>
    <mergeCell ref="G52:G53"/>
    <mergeCell ref="G7:G8"/>
    <mergeCell ref="G30:G31"/>
    <mergeCell ref="H9:H13"/>
    <mergeCell ref="H15:H21"/>
    <mergeCell ref="H23:H24"/>
    <mergeCell ref="H90:H92"/>
    <mergeCell ref="H99:H104"/>
    <mergeCell ref="H106:H111"/>
    <mergeCell ref="H113:H115"/>
    <mergeCell ref="H139:H141"/>
    <mergeCell ref="H148:H152"/>
    <mergeCell ref="H154:H160"/>
    <mergeCell ref="A77:A82"/>
    <mergeCell ref="H162:H164"/>
    <mergeCell ref="C146:C147"/>
    <mergeCell ref="D146:F146"/>
    <mergeCell ref="G146:G147"/>
    <mergeCell ref="B146:B147"/>
    <mergeCell ref="A146:A147"/>
    <mergeCell ref="A148:A153"/>
    <mergeCell ref="A154:A161"/>
    <mergeCell ref="A97:A98"/>
    <mergeCell ref="A99:A105"/>
    <mergeCell ref="A90:A92"/>
    <mergeCell ref="A113:A116"/>
    <mergeCell ref="A169:A170"/>
    <mergeCell ref="A171:A177"/>
    <mergeCell ref="A178:A184"/>
    <mergeCell ref="A192:A193"/>
    <mergeCell ref="A162:A164"/>
    <mergeCell ref="A106:A112"/>
    <mergeCell ref="A123:A124"/>
    <mergeCell ref="A125:A130"/>
    <mergeCell ref="A131:A138"/>
    <mergeCell ref="A139:A141"/>
    <mergeCell ref="A185:A187"/>
    <mergeCell ref="H185:H187"/>
    <mergeCell ref="H192:H193"/>
    <mergeCell ref="H194:H198"/>
    <mergeCell ref="H200:H206"/>
    <mergeCell ref="H208:H210"/>
    <mergeCell ref="H215:H216"/>
    <mergeCell ref="H308:H309"/>
    <mergeCell ref="H287:H291"/>
    <mergeCell ref="H293:H299"/>
    <mergeCell ref="H301:H303"/>
    <mergeCell ref="H310:H314"/>
    <mergeCell ref="H316:H321"/>
    <mergeCell ref="H332:H337"/>
    <mergeCell ref="H339:H344"/>
    <mergeCell ref="H346:H348"/>
    <mergeCell ref="H323:H325"/>
    <mergeCell ref="H330:H331"/>
    <mergeCell ref="A371:A373"/>
    <mergeCell ref="A394:A396"/>
    <mergeCell ref="H380:H384"/>
    <mergeCell ref="H386:H392"/>
    <mergeCell ref="H394:H396"/>
    <mergeCell ref="H357:H361"/>
    <mergeCell ref="A346:A348"/>
    <mergeCell ref="A357:A362"/>
    <mergeCell ref="A363:A370"/>
    <mergeCell ref="A310:A315"/>
    <mergeCell ref="A316:A322"/>
    <mergeCell ref="C378:C379"/>
    <mergeCell ref="D378:F378"/>
    <mergeCell ref="G378:G379"/>
    <mergeCell ref="B378:B379"/>
    <mergeCell ref="A378:A379"/>
    <mergeCell ref="A380:A385"/>
    <mergeCell ref="A461:A463"/>
    <mergeCell ref="H355:H356"/>
    <mergeCell ref="H378:H379"/>
    <mergeCell ref="H401:H402"/>
    <mergeCell ref="H423:H424"/>
    <mergeCell ref="H445:H446"/>
    <mergeCell ref="H447:H451"/>
    <mergeCell ref="B445:B446"/>
    <mergeCell ref="C445:C446"/>
    <mergeCell ref="H371:H373"/>
    <mergeCell ref="H461:H463"/>
    <mergeCell ref="H425:H429"/>
    <mergeCell ref="H431:H436"/>
    <mergeCell ref="H438:H440"/>
    <mergeCell ref="H403:H406"/>
    <mergeCell ref="H408:H414"/>
    <mergeCell ref="A425:A430"/>
    <mergeCell ref="A431:A437"/>
    <mergeCell ref="B401:B402"/>
    <mergeCell ref="C401:C402"/>
    <mergeCell ref="D401:F401"/>
    <mergeCell ref="D445:F445"/>
    <mergeCell ref="G445:G446"/>
    <mergeCell ref="H453:H459"/>
  </mergeCells>
  <pageMargins left="0.70866141732283472" right="0.31496062992125984" top="0.74803149606299213" bottom="0.74803149606299213" header="0.31496062992125984" footer="0.31496062992125984"/>
  <pageSetup paperSize="9" fitToHeight="0" orientation="portrait" r:id="rId1"/>
  <rowBreaks count="9" manualBreakCount="9">
    <brk id="48" max="8" man="1"/>
    <brk id="94" max="16383" man="1"/>
    <brk id="142" max="7" man="1"/>
    <brk id="188" max="7" man="1"/>
    <brk id="234" max="7" man="1"/>
    <brk id="281" max="7" man="1"/>
    <brk id="326" max="7" man="1"/>
    <brk id="374" max="7" man="1"/>
    <brk id="4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7-11 НОВ</vt:lpstr>
      <vt:lpstr>'7-11 НОВ'!Область_печати</vt:lpstr>
    </vt:vector>
  </TitlesOfParts>
  <Company>sborka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2024-04-03T05:46:28Z</cp:lastPrinted>
  <dcterms:created xsi:type="dcterms:W3CDTF">2024-04-02T13:39:44Z</dcterms:created>
  <dcterms:modified xsi:type="dcterms:W3CDTF">2024-04-09T05:21:42Z</dcterms:modified>
</cp:coreProperties>
</file>